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1.xml" ContentType="application/vnd.openxmlformats-officedocument.spreadsheetml.comments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22PC04\Desktop\"/>
    </mc:Choice>
  </mc:AlternateContent>
  <xr:revisionPtr revIDLastSave="0" documentId="8_{A1893B18-BA8A-44FB-A53D-80C49AAFBB7C}" xr6:coauthVersionLast="47" xr6:coauthVersionMax="47" xr10:uidLastSave="{00000000-0000-0000-0000-000000000000}"/>
  <bookViews>
    <workbookView xWindow="20370" yWindow="-4710" windowWidth="29040" windowHeight="15840" tabRatio="664" xr2:uid="{00000000-000D-0000-FFFF-FFFF00000000}"/>
  </bookViews>
  <sheets>
    <sheet name="利用について" sheetId="17" r:id="rId1"/>
    <sheet name="総括表" sheetId="16" r:id="rId2"/>
    <sheet name="現金出納簿" sheetId="18" r:id="rId3"/>
    <sheet name="当初申請書様式" sheetId="28" r:id="rId4"/>
    <sheet name="当初年間計画書" sheetId="32" r:id="rId5"/>
    <sheet name="当初　実績報告書" sheetId="2" r:id="rId6"/>
    <sheet name="当初実績報告様式" sheetId="26" r:id="rId7"/>
    <sheet name="集計表（当初配分）" sheetId="5" r:id="rId8"/>
    <sheet name="変更追加" sheetId="41" r:id="rId9"/>
    <sheet name="一次追加申請様式" sheetId="35" r:id="rId10"/>
    <sheet name="1次追加　実績報告書" sheetId="23" r:id="rId11"/>
    <sheet name="1次　追加実績報告様式" sheetId="36" r:id="rId12"/>
    <sheet name="二次追加申請様式" sheetId="37" r:id="rId13"/>
    <sheet name="2次追加　実績報告書" sheetId="15" r:id="rId14"/>
    <sheet name="2次　追加実績報告様式" sheetId="38" r:id="rId15"/>
    <sheet name="三次追加申請様式" sheetId="39" r:id="rId16"/>
    <sheet name="3次追加　実績報告書" sheetId="22" r:id="rId17"/>
    <sheet name="3次　追加実績報告様式" sheetId="40" r:id="rId18"/>
    <sheet name="集計表（対象外経費）" sheetId="13" r:id="rId19"/>
    <sheet name="記載例（出納簿）" sheetId="19" r:id="rId20"/>
    <sheet name="記載例(計画・実績)" sheetId="11" r:id="rId21"/>
  </sheets>
  <definedNames>
    <definedName name="_xlnm.Print_Area" localSheetId="11">'1次　追加実績報告様式'!$A$1:$J$80</definedName>
    <definedName name="_xlnm.Print_Area" localSheetId="10">'1次追加　実績報告書'!$A$1:$AF$33</definedName>
    <definedName name="_xlnm.Print_Area" localSheetId="14">'2次　追加実績報告様式'!$A$1:$J$80</definedName>
    <definedName name="_xlnm.Print_Area" localSheetId="13">'2次追加　実績報告書'!$A$1:$AF$33</definedName>
    <definedName name="_xlnm.Print_Area" localSheetId="17">'3次　追加実績報告様式'!$A$1:$J$80</definedName>
    <definedName name="_xlnm.Print_Area" localSheetId="16">'3次追加　実績報告書'!$A$1:$AF$33</definedName>
    <definedName name="_xlnm.Print_Area" localSheetId="9">一次追加申請様式!$A$1:$J$141</definedName>
    <definedName name="_xlnm.Print_Area" localSheetId="20">'記載例(計画・実績)'!$A$1:$AF$33</definedName>
    <definedName name="_xlnm.Print_Area" localSheetId="19">'記載例（出納簿）'!$A$1:$K$50</definedName>
    <definedName name="_xlnm.Print_Area" localSheetId="2">現金出納簿!$A$1:$K$77</definedName>
    <definedName name="_xlnm.Print_Area" localSheetId="15">三次追加申請様式!$A$1:$J$141</definedName>
    <definedName name="_xlnm.Print_Area" localSheetId="18">'集計表（対象外経費）'!$A$1:$M$24</definedName>
    <definedName name="_xlnm.Print_Area" localSheetId="7">'集計表（当初配分）'!$A$1:$N$27</definedName>
    <definedName name="_xlnm.Print_Area" localSheetId="1">総括表!$A$1:$M$42</definedName>
    <definedName name="_xlnm.Print_Area" localSheetId="5">'当初　実績報告書'!$A:$AF,'当初　実績報告書'!$AK:$BO</definedName>
    <definedName name="_xlnm.Print_Area" localSheetId="6">当初実績報告様式!$A$1:$J$80</definedName>
    <definedName name="_xlnm.Print_Area" localSheetId="3">当初申請書様式!$A$1:$J$134</definedName>
    <definedName name="_xlnm.Print_Area" localSheetId="4">当初年間計画書!$A$1:$BL$37</definedName>
    <definedName name="_xlnm.Print_Area" localSheetId="12">二次追加申請様式!$A$1:$J$141</definedName>
    <definedName name="_xlnm.Print_Area" localSheetId="8">変更追加!$A$1:$F$105</definedName>
    <definedName name="_xlnm.Print_Area" localSheetId="0">利用について!$A$1:$M$62</definedName>
    <definedName name="_xlnm.Print_Titles" localSheetId="18">'集計表（対象外経費）'!$1:$3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5" i="39" l="1"/>
  <c r="H95" i="37"/>
  <c r="H15" i="37"/>
  <c r="H95" i="35"/>
  <c r="H15" i="35"/>
  <c r="F78" i="26"/>
  <c r="H95" i="28"/>
  <c r="F83" i="28"/>
  <c r="H15" i="28"/>
  <c r="A42" i="41"/>
  <c r="BM37" i="32"/>
  <c r="D46" i="41"/>
  <c r="D49" i="41" s="1"/>
  <c r="C46" i="41"/>
  <c r="D33" i="41"/>
  <c r="D103" i="41" s="1"/>
  <c r="D29" i="41"/>
  <c r="E79" i="41"/>
  <c r="E11" i="41"/>
  <c r="E78" i="41"/>
  <c r="E77" i="41"/>
  <c r="D68" i="41"/>
  <c r="D67" i="41"/>
  <c r="E10" i="41"/>
  <c r="E9" i="41"/>
  <c r="A84" i="41"/>
  <c r="A16" i="41"/>
  <c r="F71" i="41"/>
  <c r="C66" i="41"/>
  <c r="E48" i="41"/>
  <c r="E46" i="41" l="1"/>
  <c r="D31" i="41"/>
  <c r="D55" i="41"/>
  <c r="D59" i="41" s="1"/>
  <c r="D60" i="41" s="1"/>
  <c r="C10" i="16" l="1"/>
  <c r="C62" i="26" s="1"/>
  <c r="F38" i="28"/>
  <c r="C63" i="40"/>
  <c r="A117" i="39"/>
  <c r="A105" i="39"/>
  <c r="H99" i="39"/>
  <c r="H97" i="39"/>
  <c r="I88" i="39"/>
  <c r="J87" i="39"/>
  <c r="F83" i="39"/>
  <c r="F82" i="39"/>
  <c r="E81" i="39"/>
  <c r="A57" i="39"/>
  <c r="A25" i="39"/>
  <c r="A19" i="39"/>
  <c r="H15" i="39"/>
  <c r="H13" i="39"/>
  <c r="H11" i="39"/>
  <c r="F78" i="40"/>
  <c r="F76" i="40"/>
  <c r="D74" i="40"/>
  <c r="H64" i="40"/>
  <c r="A57" i="40"/>
  <c r="A25" i="40"/>
  <c r="A19" i="40"/>
  <c r="H15" i="40"/>
  <c r="H13" i="40"/>
  <c r="H11" i="40"/>
  <c r="C63" i="38"/>
  <c r="F78" i="38"/>
  <c r="F76" i="38"/>
  <c r="D74" i="38"/>
  <c r="H64" i="38"/>
  <c r="A57" i="38"/>
  <c r="A25" i="38"/>
  <c r="A19" i="38"/>
  <c r="H15" i="38"/>
  <c r="H13" i="38"/>
  <c r="H11" i="38"/>
  <c r="A117" i="37"/>
  <c r="A105" i="37"/>
  <c r="H99" i="37"/>
  <c r="H97" i="37"/>
  <c r="I88" i="37"/>
  <c r="J87" i="37"/>
  <c r="F83" i="37"/>
  <c r="F82" i="37"/>
  <c r="E81" i="37"/>
  <c r="A57" i="37"/>
  <c r="A25" i="37"/>
  <c r="A19" i="37"/>
  <c r="H13" i="37"/>
  <c r="H11" i="37"/>
  <c r="C63" i="36"/>
  <c r="I88" i="35"/>
  <c r="J87" i="35"/>
  <c r="F78" i="36"/>
  <c r="F76" i="36"/>
  <c r="D74" i="36"/>
  <c r="H64" i="36"/>
  <c r="A57" i="36"/>
  <c r="A25" i="36"/>
  <c r="A19" i="36"/>
  <c r="H15" i="36"/>
  <c r="H13" i="36"/>
  <c r="H11" i="36"/>
  <c r="E81" i="35"/>
  <c r="A117" i="35"/>
  <c r="A105" i="35"/>
  <c r="H99" i="35"/>
  <c r="H97" i="35"/>
  <c r="F83" i="35"/>
  <c r="F82" i="35"/>
  <c r="A57" i="35"/>
  <c r="A25" i="35"/>
  <c r="A19" i="35"/>
  <c r="H13" i="35"/>
  <c r="H11" i="35"/>
  <c r="L24" i="5"/>
  <c r="L23" i="5"/>
  <c r="L22" i="5"/>
  <c r="L21" i="5"/>
  <c r="L20" i="5"/>
  <c r="L19" i="5"/>
  <c r="L18" i="5"/>
  <c r="L17" i="5"/>
  <c r="L16" i="5"/>
  <c r="L15" i="5"/>
  <c r="K24" i="5"/>
  <c r="K23" i="5"/>
  <c r="K22" i="5"/>
  <c r="K21" i="5"/>
  <c r="K20" i="5"/>
  <c r="K19" i="5"/>
  <c r="K18" i="5"/>
  <c r="K17" i="5"/>
  <c r="K16" i="5"/>
  <c r="K15" i="5"/>
  <c r="J24" i="5"/>
  <c r="J23" i="5"/>
  <c r="J22" i="5"/>
  <c r="J21" i="5"/>
  <c r="J20" i="5"/>
  <c r="J19" i="5"/>
  <c r="J18" i="5"/>
  <c r="J17" i="5"/>
  <c r="J16" i="5"/>
  <c r="J15" i="5"/>
  <c r="F24" i="5"/>
  <c r="F23" i="5"/>
  <c r="F22" i="5"/>
  <c r="F21" i="5"/>
  <c r="F20" i="5"/>
  <c r="F19" i="5"/>
  <c r="F18" i="5"/>
  <c r="F17" i="5"/>
  <c r="F16" i="5"/>
  <c r="F15" i="5"/>
  <c r="E24" i="5"/>
  <c r="E23" i="5"/>
  <c r="E22" i="5"/>
  <c r="E21" i="5"/>
  <c r="E20" i="5"/>
  <c r="E19" i="5"/>
  <c r="E18" i="5"/>
  <c r="E17" i="5"/>
  <c r="E16" i="5"/>
  <c r="E15" i="5"/>
  <c r="M24" i="5"/>
  <c r="D24" i="5"/>
  <c r="M23" i="5"/>
  <c r="D23" i="5"/>
  <c r="M22" i="5"/>
  <c r="D22" i="5"/>
  <c r="M21" i="5"/>
  <c r="D21" i="5"/>
  <c r="M20" i="5"/>
  <c r="D20" i="5"/>
  <c r="M19" i="5"/>
  <c r="D19" i="5"/>
  <c r="M18" i="5"/>
  <c r="D18" i="5"/>
  <c r="M17" i="5"/>
  <c r="D17" i="5"/>
  <c r="M16" i="5"/>
  <c r="D16" i="5"/>
  <c r="M15" i="5"/>
  <c r="D15" i="5"/>
  <c r="M14" i="5"/>
  <c r="J14" i="5"/>
  <c r="G14" i="5"/>
  <c r="D14" i="5"/>
  <c r="M13" i="5"/>
  <c r="J13" i="5"/>
  <c r="G13" i="5"/>
  <c r="D13" i="5"/>
  <c r="M12" i="5"/>
  <c r="J12" i="5"/>
  <c r="G12" i="5"/>
  <c r="D12" i="5"/>
  <c r="M11" i="5"/>
  <c r="J11" i="5"/>
  <c r="G11" i="5"/>
  <c r="D11" i="5"/>
  <c r="M10" i="5"/>
  <c r="J10" i="5"/>
  <c r="G10" i="5"/>
  <c r="D10" i="5"/>
  <c r="M9" i="5"/>
  <c r="J9" i="5"/>
  <c r="G9" i="5"/>
  <c r="D9" i="5"/>
  <c r="M8" i="5"/>
  <c r="J8" i="5"/>
  <c r="G8" i="5"/>
  <c r="D8" i="5"/>
  <c r="M7" i="5"/>
  <c r="J7" i="5"/>
  <c r="G7" i="5"/>
  <c r="D7" i="5"/>
  <c r="M6" i="5"/>
  <c r="J6" i="5"/>
  <c r="G6" i="5"/>
  <c r="D6" i="5"/>
  <c r="M5" i="5"/>
  <c r="J5" i="5"/>
  <c r="G5" i="5"/>
  <c r="D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G24" i="5"/>
  <c r="G23" i="5"/>
  <c r="G22" i="5"/>
  <c r="G21" i="5"/>
  <c r="G20" i="5"/>
  <c r="G19" i="5"/>
  <c r="G18" i="5"/>
  <c r="G17" i="5"/>
  <c r="G16" i="5"/>
  <c r="G15" i="5"/>
  <c r="C24" i="5"/>
  <c r="C23" i="5"/>
  <c r="C22" i="5"/>
  <c r="C21" i="5"/>
  <c r="C20" i="5"/>
  <c r="C19" i="5"/>
  <c r="C18" i="5"/>
  <c r="C17" i="5"/>
  <c r="C16" i="5"/>
  <c r="C15" i="5"/>
  <c r="B24" i="5"/>
  <c r="B23" i="5"/>
  <c r="B22" i="5"/>
  <c r="B21" i="5"/>
  <c r="B20" i="5"/>
  <c r="B19" i="5"/>
  <c r="B18" i="5"/>
  <c r="B17" i="5"/>
  <c r="B16" i="5"/>
  <c r="B15" i="5"/>
  <c r="E21" i="16" l="1"/>
  <c r="L14" i="5"/>
  <c r="L13" i="5"/>
  <c r="L12" i="5"/>
  <c r="L11" i="5"/>
  <c r="L10" i="5"/>
  <c r="L9" i="5"/>
  <c r="L8" i="5"/>
  <c r="L7" i="5"/>
  <c r="L6" i="5"/>
  <c r="K14" i="5"/>
  <c r="K13" i="5"/>
  <c r="K12" i="5"/>
  <c r="K11" i="5"/>
  <c r="K10" i="5"/>
  <c r="K9" i="5"/>
  <c r="K8" i="5"/>
  <c r="K7" i="5"/>
  <c r="K6" i="5"/>
  <c r="I14" i="5"/>
  <c r="I13" i="5"/>
  <c r="I12" i="5"/>
  <c r="I11" i="5"/>
  <c r="I10" i="5"/>
  <c r="I9" i="5"/>
  <c r="I8" i="5"/>
  <c r="I7" i="5"/>
  <c r="I6" i="5"/>
  <c r="H14" i="5"/>
  <c r="H13" i="5"/>
  <c r="H12" i="5"/>
  <c r="H11" i="5"/>
  <c r="H10" i="5"/>
  <c r="H9" i="5"/>
  <c r="H8" i="5"/>
  <c r="H7" i="5"/>
  <c r="H6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B14" i="5"/>
  <c r="B13" i="5"/>
  <c r="B12" i="5"/>
  <c r="B11" i="5"/>
  <c r="B10" i="5"/>
  <c r="B9" i="5"/>
  <c r="B8" i="5"/>
  <c r="B7" i="5"/>
  <c r="B6" i="5"/>
  <c r="C14" i="5"/>
  <c r="C13" i="5"/>
  <c r="C12" i="5"/>
  <c r="C11" i="5"/>
  <c r="C10" i="5"/>
  <c r="C9" i="5"/>
  <c r="C8" i="5"/>
  <c r="C7" i="5"/>
  <c r="C6" i="5"/>
  <c r="H5" i="5"/>
  <c r="L5" i="5"/>
  <c r="K5" i="5"/>
  <c r="I5" i="5"/>
  <c r="F5" i="5"/>
  <c r="E5" i="5"/>
  <c r="C5" i="5"/>
  <c r="B5" i="5"/>
  <c r="D74" i="26"/>
  <c r="A57" i="28"/>
  <c r="A57" i="26"/>
  <c r="A2" i="32"/>
  <c r="F76" i="26"/>
  <c r="BD34" i="32"/>
  <c r="AV37" i="32" s="1"/>
  <c r="BD26" i="32"/>
  <c r="BD18" i="32"/>
  <c r="BD10" i="32"/>
  <c r="H99" i="28"/>
  <c r="H97" i="28"/>
  <c r="F82" i="28"/>
  <c r="H64" i="26"/>
  <c r="A117" i="28"/>
  <c r="A105" i="28"/>
  <c r="A19" i="28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N11" i="16"/>
  <c r="A19" i="26"/>
  <c r="N11" i="5" l="1"/>
  <c r="L10" i="16"/>
  <c r="I10" i="16"/>
  <c r="F10" i="16"/>
  <c r="A25" i="28"/>
  <c r="H13" i="28"/>
  <c r="H11" i="28"/>
  <c r="G77" i="18"/>
  <c r="K50" i="18"/>
  <c r="K51" i="18" s="1"/>
  <c r="K52" i="18" s="1"/>
  <c r="K53" i="18" s="1"/>
  <c r="K54" i="18" s="1"/>
  <c r="K55" i="18" s="1"/>
  <c r="K56" i="18" s="1"/>
  <c r="K57" i="18" s="1"/>
  <c r="K58" i="18" s="1"/>
  <c r="K59" i="18" s="1"/>
  <c r="K60" i="18" s="1"/>
  <c r="K61" i="18" s="1"/>
  <c r="K62" i="18" s="1"/>
  <c r="K63" i="18" s="1"/>
  <c r="K64" i="18" s="1"/>
  <c r="K65" i="18" s="1"/>
  <c r="K66" i="18" s="1"/>
  <c r="K67" i="18" s="1"/>
  <c r="K68" i="18" s="1"/>
  <c r="K69" i="18" s="1"/>
  <c r="K70" i="18" s="1"/>
  <c r="K71" i="18" s="1"/>
  <c r="K72" i="18" s="1"/>
  <c r="K73" i="18" s="1"/>
  <c r="K74" i="18" s="1"/>
  <c r="K75" i="18" s="1"/>
  <c r="K76" i="18" s="1"/>
  <c r="K2" i="13"/>
  <c r="H15" i="26"/>
  <c r="H13" i="26"/>
  <c r="H11" i="26"/>
  <c r="A25" i="26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AC33" i="23"/>
  <c r="AL33" i="23" s="1"/>
  <c r="AE25" i="23"/>
  <c r="AA25" i="23"/>
  <c r="X25" i="23"/>
  <c r="U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25" i="23" s="1"/>
  <c r="AL26" i="23" s="1"/>
  <c r="F3" i="23"/>
  <c r="E1" i="23"/>
  <c r="AC33" i="22"/>
  <c r="AL33" i="22" s="1"/>
  <c r="AE25" i="22"/>
  <c r="AA25" i="22"/>
  <c r="X25" i="22"/>
  <c r="U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F3" i="22"/>
  <c r="E1" i="22"/>
  <c r="O321" i="2"/>
  <c r="O288" i="2"/>
  <c r="O255" i="2"/>
  <c r="O222" i="2"/>
  <c r="AC33" i="15"/>
  <c r="AL33" i="15" s="1"/>
  <c r="AE25" i="15"/>
  <c r="AA25" i="15"/>
  <c r="X25" i="15"/>
  <c r="U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F3" i="15"/>
  <c r="E1" i="15"/>
  <c r="D2" i="18"/>
  <c r="A2" i="18"/>
  <c r="F3" i="2"/>
  <c r="AX11" i="2"/>
  <c r="AX12" i="2"/>
  <c r="AX13" i="2"/>
  <c r="AX14" i="2"/>
  <c r="AX15" i="2"/>
  <c r="AX16" i="2"/>
  <c r="AX17" i="2"/>
  <c r="AX18" i="2"/>
  <c r="AX19" i="2"/>
  <c r="AX20" i="2"/>
  <c r="AX21" i="2"/>
  <c r="G38" i="40" l="1"/>
  <c r="C62" i="40"/>
  <c r="D126" i="39"/>
  <c r="F38" i="39"/>
  <c r="E39" i="16"/>
  <c r="D61" i="39" s="1"/>
  <c r="D64" i="39" s="1"/>
  <c r="D70" i="39" s="1"/>
  <c r="D74" i="39" s="1"/>
  <c r="C75" i="39" s="1"/>
  <c r="E33" i="16"/>
  <c r="D126" i="37"/>
  <c r="D61" i="37"/>
  <c r="D64" i="37" s="1"/>
  <c r="F38" i="37"/>
  <c r="C65" i="40"/>
  <c r="C69" i="40" s="1"/>
  <c r="C70" i="40" s="1"/>
  <c r="C62" i="38"/>
  <c r="C65" i="38" s="1"/>
  <c r="C69" i="38" s="1"/>
  <c r="C70" i="38" s="1"/>
  <c r="G38" i="38"/>
  <c r="F18" i="16"/>
  <c r="H27" i="16" s="1"/>
  <c r="E16" i="16"/>
  <c r="G38" i="36"/>
  <c r="E27" i="16"/>
  <c r="F38" i="35"/>
  <c r="C62" i="36"/>
  <c r="C65" i="36" s="1"/>
  <c r="D126" i="35"/>
  <c r="D61" i="35"/>
  <c r="D126" i="28"/>
  <c r="D61" i="28"/>
  <c r="B25" i="5"/>
  <c r="O25" i="22"/>
  <c r="AH25" i="23"/>
  <c r="G24" i="13"/>
  <c r="O25" i="15"/>
  <c r="K48" i="19"/>
  <c r="J48" i="19"/>
  <c r="I48" i="19"/>
  <c r="G48" i="19"/>
  <c r="K6" i="19"/>
  <c r="K7" i="19" s="1"/>
  <c r="K8" i="19" s="1"/>
  <c r="K9" i="19" s="1"/>
  <c r="K10" i="19" s="1"/>
  <c r="K11" i="19" s="1"/>
  <c r="K12" i="19" s="1"/>
  <c r="K13" i="19" s="1"/>
  <c r="K14" i="19" s="1"/>
  <c r="K15" i="19" s="1"/>
  <c r="K16" i="19" s="1"/>
  <c r="K17" i="19" s="1"/>
  <c r="K18" i="19" s="1"/>
  <c r="K19" i="19" s="1"/>
  <c r="K20" i="19" s="1"/>
  <c r="K21" i="19" s="1"/>
  <c r="K22" i="19" s="1"/>
  <c r="K23" i="19" s="1"/>
  <c r="K24" i="19" s="1"/>
  <c r="K25" i="19" s="1"/>
  <c r="K26" i="19" s="1"/>
  <c r="K27" i="19" s="1"/>
  <c r="K28" i="19" s="1"/>
  <c r="K29" i="19" s="1"/>
  <c r="K30" i="19" s="1"/>
  <c r="K31" i="19" s="1"/>
  <c r="K32" i="19" s="1"/>
  <c r="K33" i="19" s="1"/>
  <c r="K34" i="19" s="1"/>
  <c r="K35" i="19" s="1"/>
  <c r="K36" i="19" s="1"/>
  <c r="K37" i="19" s="1"/>
  <c r="K38" i="19" s="1"/>
  <c r="K39" i="19" s="1"/>
  <c r="K40" i="19" s="1"/>
  <c r="K41" i="19" s="1"/>
  <c r="K42" i="19" s="1"/>
  <c r="K43" i="19" s="1"/>
  <c r="K44" i="19" s="1"/>
  <c r="K45" i="19" s="1"/>
  <c r="K46" i="19" s="1"/>
  <c r="K47" i="19" s="1"/>
  <c r="J77" i="18"/>
  <c r="I77" i="18"/>
  <c r="K6" i="18"/>
  <c r="K7" i="18" s="1"/>
  <c r="K8" i="18" s="1"/>
  <c r="K9" i="18" s="1"/>
  <c r="K10" i="18" s="1"/>
  <c r="K11" i="18" s="1"/>
  <c r="K12" i="18" s="1"/>
  <c r="K13" i="18" s="1"/>
  <c r="K14" i="18" s="1"/>
  <c r="K15" i="18" s="1"/>
  <c r="K16" i="18" s="1"/>
  <c r="K17" i="18" s="1"/>
  <c r="K18" i="18" s="1"/>
  <c r="K19" i="18" s="1"/>
  <c r="K20" i="18" s="1"/>
  <c r="K21" i="18" s="1"/>
  <c r="K22" i="18" s="1"/>
  <c r="K23" i="18" s="1"/>
  <c r="K24" i="18" s="1"/>
  <c r="K25" i="18" s="1"/>
  <c r="K26" i="18" s="1"/>
  <c r="K27" i="18" s="1"/>
  <c r="K28" i="18" s="1"/>
  <c r="K29" i="18" s="1"/>
  <c r="K30" i="18" s="1"/>
  <c r="K31" i="18" s="1"/>
  <c r="K32" i="18" s="1"/>
  <c r="K33" i="18" s="1"/>
  <c r="K34" i="18" s="1"/>
  <c r="K35" i="18" s="1"/>
  <c r="K36" i="18" s="1"/>
  <c r="K37" i="18" s="1"/>
  <c r="K38" i="18" s="1"/>
  <c r="K39" i="18" s="1"/>
  <c r="K40" i="18" s="1"/>
  <c r="K41" i="18" s="1"/>
  <c r="K42" i="18" s="1"/>
  <c r="K43" i="18" s="1"/>
  <c r="K44" i="18" s="1"/>
  <c r="K45" i="18" s="1"/>
  <c r="K46" i="18" s="1"/>
  <c r="K47" i="18" s="1"/>
  <c r="K48" i="18" s="1"/>
  <c r="K49" i="18" s="1"/>
  <c r="E30" i="16" l="1"/>
  <c r="E63" i="36" s="1"/>
  <c r="K27" i="16"/>
  <c r="G42" i="36" s="1"/>
  <c r="AH25" i="22"/>
  <c r="AL26" i="22"/>
  <c r="AH25" i="15"/>
  <c r="AL26" i="15"/>
  <c r="D70" i="37"/>
  <c r="D74" i="37" s="1"/>
  <c r="C75" i="37" s="1"/>
  <c r="BD39" i="32"/>
  <c r="K77" i="18"/>
  <c r="K25" i="5"/>
  <c r="C63" i="26" l="1"/>
  <c r="C47" i="41"/>
  <c r="K16" i="16"/>
  <c r="L18" i="16"/>
  <c r="I18" i="16"/>
  <c r="H16" i="16"/>
  <c r="D62" i="28"/>
  <c r="D64" i="28" s="1"/>
  <c r="D70" i="28" s="1"/>
  <c r="D74" i="28" s="1"/>
  <c r="C75" i="28" s="1"/>
  <c r="D64" i="35"/>
  <c r="D70" i="35" s="1"/>
  <c r="D74" i="35" s="1"/>
  <c r="C75" i="35" s="1"/>
  <c r="E25" i="5"/>
  <c r="M25" i="5"/>
  <c r="F25" i="5"/>
  <c r="H25" i="5"/>
  <c r="C25" i="5"/>
  <c r="I25" i="5"/>
  <c r="L25" i="5"/>
  <c r="C49" i="41" l="1"/>
  <c r="C55" i="41" s="1"/>
  <c r="E47" i="41"/>
  <c r="E49" i="41" s="1"/>
  <c r="H33" i="16"/>
  <c r="K33" i="16" s="1"/>
  <c r="E36" i="16"/>
  <c r="E63" i="38" s="1"/>
  <c r="H39" i="16"/>
  <c r="E42" i="16"/>
  <c r="E63" i="40" s="1"/>
  <c r="C69" i="36"/>
  <c r="C70" i="36" s="1"/>
  <c r="C65" i="26"/>
  <c r="C69" i="26" s="1"/>
  <c r="C70" i="26" s="1"/>
  <c r="C59" i="41" l="1"/>
  <c r="C60" i="41" s="1"/>
  <c r="E55" i="41"/>
  <c r="E59" i="41" s="1"/>
  <c r="E60" i="41" s="1"/>
  <c r="E62" i="38"/>
  <c r="H62" i="38" s="1"/>
  <c r="G40" i="38"/>
  <c r="E62" i="40"/>
  <c r="H62" i="40" s="1"/>
  <c r="G40" i="40"/>
  <c r="K39" i="16"/>
  <c r="G42" i="40" s="1"/>
  <c r="G42" i="38"/>
  <c r="H63" i="40"/>
  <c r="H63" i="38"/>
  <c r="N21" i="5"/>
  <c r="N22" i="5"/>
  <c r="N23" i="5"/>
  <c r="N24" i="5"/>
  <c r="E65" i="38" l="1"/>
  <c r="E69" i="38" s="1"/>
  <c r="E70" i="38" s="1"/>
  <c r="H65" i="38"/>
  <c r="H65" i="40"/>
  <c r="E65" i="40"/>
  <c r="E69" i="40" s="1"/>
  <c r="E70" i="40" s="1"/>
  <c r="N7" i="5"/>
  <c r="H69" i="38" l="1"/>
  <c r="H70" i="38" s="1"/>
  <c r="H69" i="40"/>
  <c r="H70" i="40" s="1"/>
  <c r="M23" i="13"/>
  <c r="M16" i="13"/>
  <c r="M10" i="13"/>
  <c r="L24" i="13" l="1"/>
  <c r="D24" i="13"/>
  <c r="F24" i="13"/>
  <c r="J24" i="13"/>
  <c r="H24" i="13"/>
  <c r="I24" i="13"/>
  <c r="C24" i="13"/>
  <c r="K24" i="13"/>
  <c r="E24" i="13"/>
  <c r="B24" i="13"/>
  <c r="M6" i="13"/>
  <c r="M4" i="13"/>
  <c r="BL330" i="2"/>
  <c r="AC330" i="2"/>
  <c r="BL297" i="2"/>
  <c r="AC297" i="2"/>
  <c r="BL264" i="2"/>
  <c r="AC264" i="2"/>
  <c r="BL231" i="2"/>
  <c r="AC231" i="2"/>
  <c r="BL198" i="2"/>
  <c r="AC198" i="2"/>
  <c r="BL165" i="2"/>
  <c r="AC165" i="2"/>
  <c r="BL132" i="2"/>
  <c r="AC132" i="2"/>
  <c r="BL99" i="2"/>
  <c r="AC99" i="2"/>
  <c r="BL66" i="2"/>
  <c r="BL33" i="2"/>
  <c r="AC66" i="2"/>
  <c r="AC33" i="2"/>
  <c r="G1" i="13"/>
  <c r="AC33" i="11"/>
  <c r="O21" i="11"/>
  <c r="O20" i="11"/>
  <c r="O19" i="11"/>
  <c r="O18" i="11"/>
  <c r="O17" i="11"/>
  <c r="O16" i="11"/>
  <c r="O15" i="11"/>
  <c r="O14" i="11"/>
  <c r="O13" i="11"/>
  <c r="O12" i="11"/>
  <c r="O11" i="11"/>
  <c r="AE25" i="11"/>
  <c r="AA25" i="11"/>
  <c r="X25" i="11"/>
  <c r="U25" i="11"/>
  <c r="O24" i="11"/>
  <c r="O23" i="11"/>
  <c r="O22" i="11"/>
  <c r="BN322" i="2"/>
  <c r="BJ322" i="2"/>
  <c r="BG322" i="2"/>
  <c r="BD322" i="2"/>
  <c r="AE322" i="2"/>
  <c r="AA322" i="2"/>
  <c r="X322" i="2"/>
  <c r="U322" i="2"/>
  <c r="AX321" i="2"/>
  <c r="AX320" i="2"/>
  <c r="O320" i="2"/>
  <c r="AX319" i="2"/>
  <c r="O319" i="2"/>
  <c r="AX318" i="2"/>
  <c r="O318" i="2"/>
  <c r="AX317" i="2"/>
  <c r="O317" i="2"/>
  <c r="AX316" i="2"/>
  <c r="O316" i="2"/>
  <c r="AX315" i="2"/>
  <c r="O315" i="2"/>
  <c r="AX314" i="2"/>
  <c r="O314" i="2"/>
  <c r="AX313" i="2"/>
  <c r="O313" i="2"/>
  <c r="AX312" i="2"/>
  <c r="O312" i="2"/>
  <c r="AX311" i="2"/>
  <c r="O311" i="2"/>
  <c r="AX310" i="2"/>
  <c r="O310" i="2"/>
  <c r="AX309" i="2"/>
  <c r="O309" i="2"/>
  <c r="AX308" i="2"/>
  <c r="O308" i="2"/>
  <c r="BN289" i="2"/>
  <c r="BJ289" i="2"/>
  <c r="BG289" i="2"/>
  <c r="BD289" i="2"/>
  <c r="AE289" i="2"/>
  <c r="AA289" i="2"/>
  <c r="X289" i="2"/>
  <c r="U289" i="2"/>
  <c r="AX288" i="2"/>
  <c r="AX287" i="2"/>
  <c r="O287" i="2"/>
  <c r="AX286" i="2"/>
  <c r="O286" i="2"/>
  <c r="AX285" i="2"/>
  <c r="O285" i="2"/>
  <c r="AX284" i="2"/>
  <c r="O284" i="2"/>
  <c r="AX283" i="2"/>
  <c r="O283" i="2"/>
  <c r="AX282" i="2"/>
  <c r="O282" i="2"/>
  <c r="AX281" i="2"/>
  <c r="O281" i="2"/>
  <c r="AX280" i="2"/>
  <c r="O280" i="2"/>
  <c r="AX279" i="2"/>
  <c r="O279" i="2"/>
  <c r="AX278" i="2"/>
  <c r="O278" i="2"/>
  <c r="AX277" i="2"/>
  <c r="O277" i="2"/>
  <c r="AX276" i="2"/>
  <c r="O276" i="2"/>
  <c r="AX275" i="2"/>
  <c r="O275" i="2"/>
  <c r="BN256" i="2"/>
  <c r="BJ256" i="2"/>
  <c r="BG256" i="2"/>
  <c r="BD256" i="2"/>
  <c r="AE256" i="2"/>
  <c r="AA256" i="2"/>
  <c r="X256" i="2"/>
  <c r="U256" i="2"/>
  <c r="AX255" i="2"/>
  <c r="AX254" i="2"/>
  <c r="O254" i="2"/>
  <c r="AX253" i="2"/>
  <c r="O253" i="2"/>
  <c r="AX252" i="2"/>
  <c r="O252" i="2"/>
  <c r="AX251" i="2"/>
  <c r="O251" i="2"/>
  <c r="AX250" i="2"/>
  <c r="O250" i="2"/>
  <c r="AX249" i="2"/>
  <c r="O249" i="2"/>
  <c r="AX248" i="2"/>
  <c r="O248" i="2"/>
  <c r="AX247" i="2"/>
  <c r="O247" i="2"/>
  <c r="AX246" i="2"/>
  <c r="O246" i="2"/>
  <c r="AX245" i="2"/>
  <c r="O245" i="2"/>
  <c r="AX244" i="2"/>
  <c r="O244" i="2"/>
  <c r="AX243" i="2"/>
  <c r="O243" i="2"/>
  <c r="AX242" i="2"/>
  <c r="O242" i="2"/>
  <c r="BN223" i="2"/>
  <c r="BJ223" i="2"/>
  <c r="BG223" i="2"/>
  <c r="BD223" i="2"/>
  <c r="AE223" i="2"/>
  <c r="AA223" i="2"/>
  <c r="X223" i="2"/>
  <c r="U223" i="2"/>
  <c r="AX222" i="2"/>
  <c r="AX221" i="2"/>
  <c r="O221" i="2"/>
  <c r="AX220" i="2"/>
  <c r="O220" i="2"/>
  <c r="AX219" i="2"/>
  <c r="O219" i="2"/>
  <c r="AX218" i="2"/>
  <c r="O218" i="2"/>
  <c r="AX217" i="2"/>
  <c r="O217" i="2"/>
  <c r="AX216" i="2"/>
  <c r="O216" i="2"/>
  <c r="AX215" i="2"/>
  <c r="O215" i="2"/>
  <c r="AX214" i="2"/>
  <c r="O214" i="2"/>
  <c r="AX213" i="2"/>
  <c r="O213" i="2"/>
  <c r="AX212" i="2"/>
  <c r="O212" i="2"/>
  <c r="AX211" i="2"/>
  <c r="O211" i="2"/>
  <c r="AX210" i="2"/>
  <c r="O210" i="2"/>
  <c r="AX209" i="2"/>
  <c r="O209" i="2"/>
  <c r="BN190" i="2"/>
  <c r="BJ190" i="2"/>
  <c r="BG190" i="2"/>
  <c r="BD190" i="2"/>
  <c r="AE190" i="2"/>
  <c r="AA190" i="2"/>
  <c r="X190" i="2"/>
  <c r="U190" i="2"/>
  <c r="AX189" i="2"/>
  <c r="O189" i="2"/>
  <c r="AX188" i="2"/>
  <c r="O188" i="2"/>
  <c r="AX187" i="2"/>
  <c r="O187" i="2"/>
  <c r="AX186" i="2"/>
  <c r="O186" i="2"/>
  <c r="AX185" i="2"/>
  <c r="O185" i="2"/>
  <c r="AX184" i="2"/>
  <c r="O184" i="2"/>
  <c r="AX183" i="2"/>
  <c r="O183" i="2"/>
  <c r="AX182" i="2"/>
  <c r="O182" i="2"/>
  <c r="AX181" i="2"/>
  <c r="O181" i="2"/>
  <c r="AX180" i="2"/>
  <c r="O180" i="2"/>
  <c r="AX179" i="2"/>
  <c r="O179" i="2"/>
  <c r="AX178" i="2"/>
  <c r="O178" i="2"/>
  <c r="AX177" i="2"/>
  <c r="O177" i="2"/>
  <c r="AX176" i="2"/>
  <c r="O176" i="2"/>
  <c r="BN157" i="2"/>
  <c r="BJ157" i="2"/>
  <c r="BG157" i="2"/>
  <c r="BD157" i="2"/>
  <c r="AE157" i="2"/>
  <c r="AA157" i="2"/>
  <c r="X157" i="2"/>
  <c r="U157" i="2"/>
  <c r="AX156" i="2"/>
  <c r="O156" i="2"/>
  <c r="AX155" i="2"/>
  <c r="O155" i="2"/>
  <c r="AX154" i="2"/>
  <c r="O154" i="2"/>
  <c r="AX153" i="2"/>
  <c r="O153" i="2"/>
  <c r="AX152" i="2"/>
  <c r="O152" i="2"/>
  <c r="AX151" i="2"/>
  <c r="O151" i="2"/>
  <c r="AX150" i="2"/>
  <c r="O150" i="2"/>
  <c r="AX149" i="2"/>
  <c r="O149" i="2"/>
  <c r="AX148" i="2"/>
  <c r="O148" i="2"/>
  <c r="AX147" i="2"/>
  <c r="O147" i="2"/>
  <c r="AX146" i="2"/>
  <c r="O146" i="2"/>
  <c r="AX145" i="2"/>
  <c r="O145" i="2"/>
  <c r="AX144" i="2"/>
  <c r="O144" i="2"/>
  <c r="AX143" i="2"/>
  <c r="O143" i="2"/>
  <c r="BN124" i="2"/>
  <c r="BJ124" i="2"/>
  <c r="BG124" i="2"/>
  <c r="BD124" i="2"/>
  <c r="AE124" i="2"/>
  <c r="AA124" i="2"/>
  <c r="X124" i="2"/>
  <c r="U124" i="2"/>
  <c r="AX123" i="2"/>
  <c r="O123" i="2"/>
  <c r="AX122" i="2"/>
  <c r="O122" i="2"/>
  <c r="AX121" i="2"/>
  <c r="O121" i="2"/>
  <c r="AX120" i="2"/>
  <c r="O120" i="2"/>
  <c r="AX119" i="2"/>
  <c r="O119" i="2"/>
  <c r="AX118" i="2"/>
  <c r="O118" i="2"/>
  <c r="AX117" i="2"/>
  <c r="O117" i="2"/>
  <c r="AX116" i="2"/>
  <c r="O116" i="2"/>
  <c r="AX115" i="2"/>
  <c r="O115" i="2"/>
  <c r="AX114" i="2"/>
  <c r="O114" i="2"/>
  <c r="AX113" i="2"/>
  <c r="O113" i="2"/>
  <c r="AX112" i="2"/>
  <c r="O112" i="2"/>
  <c r="AX111" i="2"/>
  <c r="O111" i="2"/>
  <c r="AX110" i="2"/>
  <c r="O110" i="2"/>
  <c r="AE58" i="2"/>
  <c r="AA58" i="2"/>
  <c r="X58" i="2"/>
  <c r="U58" i="2"/>
  <c r="O44" i="2"/>
  <c r="BN91" i="2"/>
  <c r="BJ91" i="2"/>
  <c r="BG91" i="2"/>
  <c r="BD91" i="2"/>
  <c r="AE91" i="2"/>
  <c r="AA91" i="2"/>
  <c r="X91" i="2"/>
  <c r="U91" i="2"/>
  <c r="AX90" i="2"/>
  <c r="O90" i="2"/>
  <c r="AX89" i="2"/>
  <c r="O89" i="2"/>
  <c r="AX88" i="2"/>
  <c r="O88" i="2"/>
  <c r="AX87" i="2"/>
  <c r="O87" i="2"/>
  <c r="AX86" i="2"/>
  <c r="O86" i="2"/>
  <c r="AX85" i="2"/>
  <c r="O85" i="2"/>
  <c r="AX84" i="2"/>
  <c r="O84" i="2"/>
  <c r="AX83" i="2"/>
  <c r="O83" i="2"/>
  <c r="AX82" i="2"/>
  <c r="O82" i="2"/>
  <c r="AX81" i="2"/>
  <c r="O81" i="2"/>
  <c r="AX80" i="2"/>
  <c r="O80" i="2"/>
  <c r="AX79" i="2"/>
  <c r="O79" i="2"/>
  <c r="AX78" i="2"/>
  <c r="O78" i="2"/>
  <c r="AX77" i="2"/>
  <c r="O77" i="2"/>
  <c r="AO3" i="2"/>
  <c r="AO36" i="2" s="1"/>
  <c r="AO69" i="2" s="1"/>
  <c r="AO102" i="2" s="1"/>
  <c r="AO135" i="2" s="1"/>
  <c r="AO168" i="2" s="1"/>
  <c r="AO201" i="2" s="1"/>
  <c r="AO234" i="2" s="1"/>
  <c r="AO267" i="2" s="1"/>
  <c r="AO300" i="2" s="1"/>
  <c r="F36" i="2"/>
  <c r="F69" i="2" s="1"/>
  <c r="F102" i="2" s="1"/>
  <c r="F135" i="2" s="1"/>
  <c r="F168" i="2" s="1"/>
  <c r="F201" i="2" s="1"/>
  <c r="F234" i="2" s="1"/>
  <c r="F267" i="2" s="1"/>
  <c r="F300" i="2" s="1"/>
  <c r="BN58" i="2"/>
  <c r="BJ58" i="2"/>
  <c r="BG58" i="2"/>
  <c r="BD58" i="2"/>
  <c r="AX57" i="2"/>
  <c r="O57" i="2"/>
  <c r="AX56" i="2"/>
  <c r="O56" i="2"/>
  <c r="AX55" i="2"/>
  <c r="O55" i="2"/>
  <c r="AX54" i="2"/>
  <c r="O54" i="2"/>
  <c r="AX53" i="2"/>
  <c r="O53" i="2"/>
  <c r="AX52" i="2"/>
  <c r="O52" i="2"/>
  <c r="AX51" i="2"/>
  <c r="O51" i="2"/>
  <c r="AX50" i="2"/>
  <c r="O50" i="2"/>
  <c r="AX49" i="2"/>
  <c r="O49" i="2"/>
  <c r="AX48" i="2"/>
  <c r="O48" i="2"/>
  <c r="AX47" i="2"/>
  <c r="O47" i="2"/>
  <c r="AX46" i="2"/>
  <c r="O46" i="2"/>
  <c r="AX45" i="2"/>
  <c r="O45" i="2"/>
  <c r="AX44" i="2"/>
  <c r="O11" i="2"/>
  <c r="BN25" i="2"/>
  <c r="BJ25" i="2"/>
  <c r="BG25" i="2"/>
  <c r="BD25" i="2"/>
  <c r="AX24" i="2"/>
  <c r="AX23" i="2"/>
  <c r="AX22" i="2"/>
  <c r="AX157" i="2" l="1"/>
  <c r="BQ157" i="2" s="1"/>
  <c r="AX91" i="2"/>
  <c r="BQ91" i="2" s="1"/>
  <c r="O157" i="2"/>
  <c r="AH157" i="2" s="1"/>
  <c r="O58" i="2"/>
  <c r="AH58" i="2" s="1"/>
  <c r="O124" i="2"/>
  <c r="AH124" i="2" s="1"/>
  <c r="O91" i="2"/>
  <c r="AH91" i="2" s="1"/>
  <c r="AX58" i="2"/>
  <c r="BQ58" i="2" s="1"/>
  <c r="AX124" i="2"/>
  <c r="BQ124" i="2" s="1"/>
  <c r="O289" i="2"/>
  <c r="AH289" i="2" s="1"/>
  <c r="O25" i="11"/>
  <c r="O190" i="2"/>
  <c r="AH190" i="2" s="1"/>
  <c r="AX190" i="2"/>
  <c r="BQ190" i="2" s="1"/>
  <c r="O223" i="2"/>
  <c r="AH223" i="2" s="1"/>
  <c r="AX223" i="2"/>
  <c r="BQ223" i="2" s="1"/>
  <c r="AX256" i="2"/>
  <c r="BQ256" i="2" s="1"/>
  <c r="AX289" i="2"/>
  <c r="BQ289" i="2" s="1"/>
  <c r="O256" i="2"/>
  <c r="AH256" i="2" s="1"/>
  <c r="AX322" i="2"/>
  <c r="BQ322" i="2" s="1"/>
  <c r="O322" i="2"/>
  <c r="AH322" i="2" s="1"/>
  <c r="M14" i="13"/>
  <c r="M18" i="13"/>
  <c r="M22" i="13"/>
  <c r="M5" i="13"/>
  <c r="M13" i="13"/>
  <c r="M17" i="13"/>
  <c r="M8" i="13"/>
  <c r="M12" i="13"/>
  <c r="M20" i="13"/>
  <c r="M9" i="13"/>
  <c r="M21" i="13"/>
  <c r="M7" i="13"/>
  <c r="M11" i="13"/>
  <c r="M15" i="13"/>
  <c r="M19" i="13"/>
  <c r="AH25" i="11"/>
  <c r="AX25" i="2"/>
  <c r="N23" i="13" l="1"/>
  <c r="N27" i="5" s="1"/>
  <c r="M24" i="13"/>
  <c r="H63" i="36" l="1"/>
  <c r="I1" i="5"/>
  <c r="O23" i="2"/>
  <c r="O21" i="2"/>
  <c r="O20" i="2"/>
  <c r="O24" i="2"/>
  <c r="O18" i="2"/>
  <c r="O17" i="2"/>
  <c r="O16" i="2"/>
  <c r="O15" i="2"/>
  <c r="O19" i="2"/>
  <c r="O22" i="2"/>
  <c r="N5" i="5" l="1"/>
  <c r="BQ25" i="2"/>
  <c r="N19" i="5"/>
  <c r="N20" i="5"/>
  <c r="N18" i="5"/>
  <c r="N17" i="5"/>
  <c r="N16" i="5"/>
  <c r="N15" i="5"/>
  <c r="N14" i="5"/>
  <c r="N13" i="5"/>
  <c r="N12" i="5"/>
  <c r="N10" i="5"/>
  <c r="N9" i="5"/>
  <c r="N8" i="5"/>
  <c r="N6" i="5"/>
  <c r="AA25" i="2"/>
  <c r="AE25" i="2"/>
  <c r="X25" i="2"/>
  <c r="U25" i="2"/>
  <c r="N25" i="5" l="1"/>
  <c r="B16" i="16" s="1"/>
  <c r="O13" i="2"/>
  <c r="O14" i="2"/>
  <c r="C18" i="16" l="1"/>
  <c r="H21" i="16" s="1"/>
  <c r="K21" i="16" s="1"/>
  <c r="O25" i="2"/>
  <c r="AH25" i="2" s="1"/>
  <c r="E24" i="16" l="1"/>
  <c r="E63" i="26" s="1"/>
  <c r="H63" i="26" s="1"/>
  <c r="E62" i="26"/>
  <c r="G40" i="36"/>
  <c r="E62" i="36"/>
  <c r="E65" i="36" s="1"/>
  <c r="E1" i="2"/>
  <c r="G40" i="26" l="1"/>
  <c r="G42" i="26"/>
  <c r="E65" i="26"/>
  <c r="E69" i="26" s="1"/>
  <c r="H62" i="26"/>
  <c r="H65" i="26" s="1"/>
  <c r="E69" i="36"/>
  <c r="E70" i="36" s="1"/>
  <c r="H62" i="36"/>
  <c r="H65" i="36" s="1"/>
  <c r="G38" i="26"/>
  <c r="E1" i="5"/>
  <c r="D1" i="13"/>
  <c r="AN1" i="2"/>
  <c r="AN34" i="2" s="1"/>
  <c r="AN67" i="2" s="1"/>
  <c r="AN100" i="2" s="1"/>
  <c r="AN133" i="2" s="1"/>
  <c r="AN166" i="2" s="1"/>
  <c r="AN199" i="2" s="1"/>
  <c r="AN232" i="2" s="1"/>
  <c r="AN265" i="2" s="1"/>
  <c r="AN298" i="2" s="1"/>
  <c r="E34" i="2"/>
  <c r="E67" i="2" s="1"/>
  <c r="E100" i="2" s="1"/>
  <c r="E133" i="2" s="1"/>
  <c r="E166" i="2" s="1"/>
  <c r="E199" i="2" s="1"/>
  <c r="E232" i="2" s="1"/>
  <c r="E265" i="2" s="1"/>
  <c r="E298" i="2" s="1"/>
  <c r="H69" i="36" l="1"/>
  <c r="H70" i="36" s="1"/>
  <c r="E70" i="26"/>
  <c r="H69" i="26"/>
  <c r="H70" i="2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澤崎 弘英</author>
  </authors>
  <commentList>
    <comment ref="I21" authorId="0" shapeId="0" xr:uid="{3813CD89-BD4D-4254-B0E3-E0BD689128F7}">
      <text>
        <r>
          <rPr>
            <b/>
            <sz val="12"/>
            <color indexed="81"/>
            <rFont val="MS P ゴシック"/>
            <family val="3"/>
            <charset val="128"/>
          </rPr>
          <t>現地払いを行うため、遠征前に監督等に現金を渡した金額</t>
        </r>
      </text>
    </comment>
    <comment ref="J22" authorId="0" shapeId="0" xr:uid="{C2588183-60E1-4866-872C-1BD4A8E0AA95}">
      <text>
        <r>
          <rPr>
            <b/>
            <sz val="12"/>
            <color indexed="81"/>
            <rFont val="MS P ゴシック"/>
            <family val="3"/>
            <charset val="128"/>
          </rPr>
          <t>仮払金から現地で支払った金額を記載</t>
        </r>
      </text>
    </comment>
    <comment ref="G28" authorId="0" shapeId="0" xr:uid="{8BDC9811-33BC-44DA-A213-16A80E4DB576}">
      <text>
        <r>
          <rPr>
            <b/>
            <sz val="12"/>
            <color indexed="81"/>
            <rFont val="MS P ゴシック"/>
            <family val="3"/>
            <charset val="128"/>
          </rPr>
          <t>仮払金の残金を通帳に戻した場合</t>
        </r>
      </text>
    </comment>
    <comment ref="G36" authorId="0" shapeId="0" xr:uid="{33D0C573-6260-4E38-A0A2-B807CCD31BC5}">
      <text>
        <r>
          <rPr>
            <b/>
            <sz val="12"/>
            <color indexed="81"/>
            <rFont val="MS P ゴシック"/>
            <family val="3"/>
            <charset val="128"/>
          </rPr>
          <t>検査での対象外経費となった分を通帳に入金</t>
        </r>
      </text>
    </comment>
  </commentList>
</comments>
</file>

<file path=xl/sharedStrings.xml><?xml version="1.0" encoding="utf-8"?>
<sst xmlns="http://schemas.openxmlformats.org/spreadsheetml/2006/main" count="1524" uniqueCount="306">
  <si>
    <t>国体強化費　事務手続きファイル</t>
    <rPh sb="0" eb="2">
      <t>コクタイ</t>
    </rPh>
    <rPh sb="2" eb="4">
      <t>キョウカ</t>
    </rPh>
    <rPh sb="4" eb="5">
      <t>ヒ</t>
    </rPh>
    <rPh sb="6" eb="8">
      <t>ジム</t>
    </rPh>
    <rPh sb="8" eb="10">
      <t>テツヅ</t>
    </rPh>
    <phoneticPr fontId="2"/>
  </si>
  <si>
    <t>下のボタンを押すと指定したシートに移動します。</t>
    <rPh sb="0" eb="1">
      <t>シタ</t>
    </rPh>
    <rPh sb="6" eb="7">
      <t>オ</t>
    </rPh>
    <rPh sb="9" eb="11">
      <t>シテイ</t>
    </rPh>
    <rPh sb="17" eb="19">
      <t>イドウ</t>
    </rPh>
    <phoneticPr fontId="2"/>
  </si>
  <si>
    <t>【注意点】</t>
    <rPh sb="1" eb="4">
      <t>チュウイテン</t>
    </rPh>
    <phoneticPr fontId="2"/>
  </si>
  <si>
    <r>
      <t>※記入が必要なセルには「黄色」で網掛をしてあります。</t>
    </r>
    <r>
      <rPr>
        <sz val="11"/>
        <color theme="1"/>
        <rFont val="ＭＳ Ｐゴシック"/>
        <family val="3"/>
        <charset val="128"/>
        <scheme val="minor"/>
      </rPr>
      <t>（記入後白に戻してください。）</t>
    </r>
    <rPh sb="1" eb="3">
      <t>キニュウ</t>
    </rPh>
    <rPh sb="4" eb="6">
      <t>ヒツヨウ</t>
    </rPh>
    <rPh sb="12" eb="14">
      <t>キイロ</t>
    </rPh>
    <rPh sb="16" eb="18">
      <t>アミカ</t>
    </rPh>
    <rPh sb="27" eb="29">
      <t>キニュウ</t>
    </rPh>
    <rPh sb="29" eb="30">
      <t>ゴ</t>
    </rPh>
    <rPh sb="30" eb="31">
      <t>シロ</t>
    </rPh>
    <rPh sb="32" eb="33">
      <t>モド</t>
    </rPh>
    <phoneticPr fontId="2"/>
  </si>
  <si>
    <t>【総括表に記入する】</t>
    <rPh sb="1" eb="3">
      <t>ソウカツ</t>
    </rPh>
    <rPh sb="3" eb="4">
      <t>ヒョウ</t>
    </rPh>
    <rPh sb="5" eb="7">
      <t>キニュウ</t>
    </rPh>
    <phoneticPr fontId="2"/>
  </si>
  <si>
    <t>１）</t>
    <phoneticPr fontId="2"/>
  </si>
  <si>
    <t>総括表シートに「年度」「競技団体名」を入れて下さい。</t>
    <rPh sb="0" eb="3">
      <t>ソウカツヒョウ</t>
    </rPh>
    <rPh sb="8" eb="10">
      <t>ネンド</t>
    </rPh>
    <rPh sb="12" eb="14">
      <t>キョウギ</t>
    </rPh>
    <rPh sb="14" eb="16">
      <t>ダンタイ</t>
    </rPh>
    <rPh sb="16" eb="17">
      <t>メイ</t>
    </rPh>
    <rPh sb="19" eb="20">
      <t>イ</t>
    </rPh>
    <rPh sb="22" eb="23">
      <t>クダ</t>
    </rPh>
    <phoneticPr fontId="2"/>
  </si>
  <si>
    <t>２）</t>
    <phoneticPr fontId="2"/>
  </si>
  <si>
    <t>「団体住所」と「会長名」を入れて下さい。</t>
    <rPh sb="1" eb="3">
      <t>ダンタイ</t>
    </rPh>
    <rPh sb="3" eb="5">
      <t>ジュウショ</t>
    </rPh>
    <rPh sb="8" eb="10">
      <t>カイチョウ</t>
    </rPh>
    <rPh sb="10" eb="11">
      <t>メイ</t>
    </rPh>
    <rPh sb="13" eb="14">
      <t>イ</t>
    </rPh>
    <rPh sb="16" eb="17">
      <t>クダ</t>
    </rPh>
    <phoneticPr fontId="2"/>
  </si>
  <si>
    <t>３）</t>
    <phoneticPr fontId="2"/>
  </si>
  <si>
    <t>各種別欄の当初配分額に強化費内示額を入れて下さい。</t>
    <rPh sb="0" eb="3">
      <t>カクシュベツ</t>
    </rPh>
    <rPh sb="3" eb="4">
      <t>ラン</t>
    </rPh>
    <rPh sb="5" eb="7">
      <t>トウショ</t>
    </rPh>
    <rPh sb="7" eb="9">
      <t>ハイブン</t>
    </rPh>
    <rPh sb="9" eb="10">
      <t>ガク</t>
    </rPh>
    <rPh sb="11" eb="13">
      <t>キョウカ</t>
    </rPh>
    <rPh sb="13" eb="14">
      <t>ヒ</t>
    </rPh>
    <rPh sb="14" eb="16">
      <t>ナイジ</t>
    </rPh>
    <rPh sb="16" eb="17">
      <t>ガク</t>
    </rPh>
    <rPh sb="18" eb="19">
      <t>イ</t>
    </rPh>
    <rPh sb="21" eb="22">
      <t>クダ</t>
    </rPh>
    <phoneticPr fontId="2"/>
  </si>
  <si>
    <t>執行状況一覧表</t>
    <rPh sb="0" eb="2">
      <t>シッコウ</t>
    </rPh>
    <rPh sb="2" eb="4">
      <t>ジョウキョウ</t>
    </rPh>
    <rPh sb="4" eb="6">
      <t>イチラン</t>
    </rPh>
    <rPh sb="6" eb="7">
      <t>ヒョウ</t>
    </rPh>
    <phoneticPr fontId="2"/>
  </si>
  <si>
    <t>競技団体住所</t>
    <rPh sb="0" eb="2">
      <t>キョウギ</t>
    </rPh>
    <rPh sb="2" eb="4">
      <t>ダンタイ</t>
    </rPh>
    <rPh sb="4" eb="6">
      <t>ジュウショ</t>
    </rPh>
    <phoneticPr fontId="2"/>
  </si>
  <si>
    <t>会長名</t>
    <rPh sb="0" eb="2">
      <t>カイチョウ</t>
    </rPh>
    <rPh sb="2" eb="3">
      <t>メイ</t>
    </rPh>
    <phoneticPr fontId="2"/>
  </si>
  <si>
    <t>当初配分額</t>
  </si>
  <si>
    <t>追加配分額</t>
  </si>
  <si>
    <t>当初配分額</t>
    <rPh sb="0" eb="2">
      <t>トウショ</t>
    </rPh>
    <rPh sb="2" eb="4">
      <t>ハイブン</t>
    </rPh>
    <rPh sb="4" eb="5">
      <t>ガク</t>
    </rPh>
    <phoneticPr fontId="2"/>
  </si>
  <si>
    <t>1次追加</t>
  </si>
  <si>
    <t>2次追加</t>
  </si>
  <si>
    <t>3次追加</t>
  </si>
  <si>
    <t>１回目</t>
    <rPh sb="1" eb="2">
      <t>カイ</t>
    </rPh>
    <rPh sb="2" eb="3">
      <t>メ</t>
    </rPh>
    <phoneticPr fontId="2"/>
  </si>
  <si>
    <t>当初事業総額</t>
  </si>
  <si>
    <t>１次追加事業総額</t>
  </si>
  <si>
    <t>２次追加事業総額</t>
  </si>
  <si>
    <t>３次追加事業総額</t>
  </si>
  <si>
    <t>２回目</t>
    <rPh sb="1" eb="3">
      <t>カイメ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</si>
  <si>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</si>
  <si>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精算額</t>
    <rPh sb="0" eb="3">
      <t>セイサンガク</t>
    </rPh>
    <phoneticPr fontId="2"/>
  </si>
  <si>
    <t>差引額</t>
    <rPh sb="0" eb="2">
      <t>サシヒキ</t>
    </rPh>
    <rPh sb="2" eb="3">
      <t>ガク</t>
    </rPh>
    <phoneticPr fontId="2"/>
  </si>
  <si>
    <t>競技団体負担金</t>
    <rPh sb="0" eb="2">
      <t>キョウギ</t>
    </rPh>
    <rPh sb="2" eb="4">
      <t>ダンタイ</t>
    </rPh>
    <rPh sb="4" eb="7">
      <t>フタンキン</t>
    </rPh>
    <phoneticPr fontId="2"/>
  </si>
  <si>
    <t>1次追加額</t>
  </si>
  <si>
    <t>2次追加額</t>
  </si>
  <si>
    <t>3次追加額</t>
  </si>
  <si>
    <t>様式①－２</t>
    <rPh sb="0" eb="2">
      <t>ヨウシキ</t>
    </rPh>
    <phoneticPr fontId="2"/>
  </si>
  <si>
    <t>公益財団法人福井県スポーツ協会</t>
    <rPh sb="0" eb="2">
      <t>コウエキ</t>
    </rPh>
    <rPh sb="2" eb="4">
      <t>ザイダン</t>
    </rPh>
    <rPh sb="4" eb="6">
      <t>ホウジン</t>
    </rPh>
    <rPh sb="6" eb="9">
      <t>フクイケン</t>
    </rPh>
    <rPh sb="13" eb="15">
      <t>キョウカイ</t>
    </rPh>
    <phoneticPr fontId="2"/>
  </si>
  <si>
    <t>会　長　　杉　本　達　治　　様</t>
    <rPh sb="0" eb="1">
      <t>カイ</t>
    </rPh>
    <rPh sb="2" eb="3">
      <t>チョウ</t>
    </rPh>
    <rPh sb="5" eb="6">
      <t>スギ</t>
    </rPh>
    <rPh sb="7" eb="8">
      <t>ホン</t>
    </rPh>
    <rPh sb="9" eb="10">
      <t>タッ</t>
    </rPh>
    <rPh sb="11" eb="12">
      <t>ジ</t>
    </rPh>
    <rPh sb="14" eb="15">
      <t>サマ</t>
    </rPh>
    <phoneticPr fontId="2"/>
  </si>
  <si>
    <t>申請者</t>
    <rPh sb="0" eb="3">
      <t>シンセイシャ</t>
    </rPh>
    <phoneticPr fontId="2"/>
  </si>
  <si>
    <t>住　　　所</t>
    <rPh sb="0" eb="1">
      <t>ジュウ</t>
    </rPh>
    <rPh sb="4" eb="5">
      <t>ショ</t>
    </rPh>
    <phoneticPr fontId="2"/>
  </si>
  <si>
    <t>競技団体名</t>
    <rPh sb="0" eb="2">
      <t>キョウギ</t>
    </rPh>
    <rPh sb="2" eb="4">
      <t>ダンタイ</t>
    </rPh>
    <rPh sb="4" eb="5">
      <t>メイ</t>
    </rPh>
    <phoneticPr fontId="2"/>
  </si>
  <si>
    <t>会　長　名</t>
    <rPh sb="0" eb="1">
      <t>カイ</t>
    </rPh>
    <rPh sb="2" eb="3">
      <t>チョウ</t>
    </rPh>
    <rPh sb="4" eb="5">
      <t>メイ</t>
    </rPh>
    <phoneticPr fontId="2"/>
  </si>
  <si>
    <t>補助金変更交付申請書</t>
    <rPh sb="0" eb="10">
      <t>ホジョキンヘンコウコウフシンセイショ</t>
    </rPh>
    <phoneticPr fontId="2"/>
  </si>
  <si>
    <t>記</t>
    <rPh sb="0" eb="1">
      <t>キ</t>
    </rPh>
    <phoneticPr fontId="2"/>
  </si>
  <si>
    <t>１　交　付　申　請　額</t>
    <rPh sb="2" eb="3">
      <t>コウ</t>
    </rPh>
    <rPh sb="4" eb="5">
      <t>ツキ</t>
    </rPh>
    <rPh sb="6" eb="7">
      <t>サル</t>
    </rPh>
    <rPh sb="8" eb="9">
      <t>ショウ</t>
    </rPh>
    <rPh sb="10" eb="11">
      <t>ガク</t>
    </rPh>
    <phoneticPr fontId="2"/>
  </si>
  <si>
    <t>金．</t>
    <rPh sb="0" eb="1">
      <t>キン</t>
    </rPh>
    <phoneticPr fontId="2"/>
  </si>
  <si>
    <t>円</t>
    <rPh sb="0" eb="1">
      <t>エン</t>
    </rPh>
    <phoneticPr fontId="2"/>
  </si>
  <si>
    <t>２　　添　付　書　類</t>
    <rPh sb="4" eb="5">
      <t>ツキ</t>
    </rPh>
    <rPh sb="6" eb="7">
      <t>ショ</t>
    </rPh>
    <rPh sb="8" eb="9">
      <t>タグイ</t>
    </rPh>
    <phoneticPr fontId="2"/>
  </si>
  <si>
    <t>（１）</t>
    <phoneticPr fontId="2"/>
  </si>
  <si>
    <t>収 支 予 算 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</si>
  <si>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（２）</t>
  </si>
  <si>
    <t>年 間 計 画 書</t>
    <rPh sb="0" eb="1">
      <t>ネン</t>
    </rPh>
    <rPh sb="2" eb="3">
      <t>アイダ</t>
    </rPh>
    <rPh sb="4" eb="5">
      <t>ケイ</t>
    </rPh>
    <rPh sb="6" eb="7">
      <t>ガ</t>
    </rPh>
    <rPh sb="8" eb="9">
      <t>ショ</t>
    </rPh>
    <phoneticPr fontId="2"/>
  </si>
  <si>
    <t>様式①－３</t>
    <rPh sb="0" eb="2">
      <t>ヨウシキ</t>
    </rPh>
    <phoneticPr fontId="2"/>
  </si>
  <si>
    <t>（３）</t>
  </si>
  <si>
    <t>請　求　書</t>
    <rPh sb="0" eb="1">
      <t>ショウ</t>
    </rPh>
    <rPh sb="2" eb="3">
      <t>モトム</t>
    </rPh>
    <rPh sb="4" eb="5">
      <t>ショ</t>
    </rPh>
    <phoneticPr fontId="2"/>
  </si>
  <si>
    <t>様式②</t>
    <rPh sb="0" eb="2">
      <t>ヨウシキ</t>
    </rPh>
    <phoneticPr fontId="2"/>
  </si>
  <si>
    <t>様式①－２</t>
    <phoneticPr fontId="16"/>
  </si>
  <si>
    <t>収入の部</t>
    <rPh sb="0" eb="2">
      <t>シュウニュウ</t>
    </rPh>
    <rPh sb="3" eb="4">
      <t>ブ</t>
    </rPh>
    <phoneticPr fontId="16"/>
  </si>
  <si>
    <t>単位：円</t>
    <rPh sb="0" eb="2">
      <t>タンイ</t>
    </rPh>
    <rPh sb="3" eb="4">
      <t>エン</t>
    </rPh>
    <phoneticPr fontId="16"/>
  </si>
  <si>
    <t>項　目</t>
    <rPh sb="0" eb="1">
      <t>コウ</t>
    </rPh>
    <rPh sb="2" eb="3">
      <t>メ</t>
    </rPh>
    <phoneticPr fontId="16"/>
  </si>
  <si>
    <t>本年度予算額</t>
    <rPh sb="0" eb="3">
      <t>ホンネンド</t>
    </rPh>
    <rPh sb="3" eb="5">
      <t>ヨサン</t>
    </rPh>
    <rPh sb="5" eb="6">
      <t>ガク</t>
    </rPh>
    <phoneticPr fontId="16"/>
  </si>
  <si>
    <t>摘　要</t>
    <rPh sb="0" eb="1">
      <t>テキ</t>
    </rPh>
    <rPh sb="2" eb="3">
      <t>ヨウ</t>
    </rPh>
    <phoneticPr fontId="16"/>
  </si>
  <si>
    <t>補助金</t>
    <rPh sb="0" eb="1">
      <t>ホ</t>
    </rPh>
    <rPh sb="1" eb="2">
      <t>スケ</t>
    </rPh>
    <rPh sb="2" eb="3">
      <t>キン</t>
    </rPh>
    <phoneticPr fontId="16"/>
  </si>
  <si>
    <t>競技団体負担金</t>
    <rPh sb="0" eb="2">
      <t>キョウギ</t>
    </rPh>
    <rPh sb="2" eb="4">
      <t>ダンタイ</t>
    </rPh>
    <rPh sb="4" eb="7">
      <t>フタンキン</t>
    </rPh>
    <phoneticPr fontId="16"/>
  </si>
  <si>
    <t>その他</t>
    <rPh sb="2" eb="3">
      <t>タ</t>
    </rPh>
    <phoneticPr fontId="16"/>
  </si>
  <si>
    <t>計</t>
    <rPh sb="0" eb="1">
      <t>ケイ</t>
    </rPh>
    <phoneticPr fontId="16"/>
  </si>
  <si>
    <t>支出の部</t>
    <rPh sb="0" eb="2">
      <t>シシュツ</t>
    </rPh>
    <rPh sb="3" eb="4">
      <t>ブ</t>
    </rPh>
    <phoneticPr fontId="16"/>
  </si>
  <si>
    <t>強化練習、
合宿の実施等</t>
    <rPh sb="0" eb="2">
      <t>キョウカ</t>
    </rPh>
    <rPh sb="2" eb="4">
      <t>レンシュウ</t>
    </rPh>
    <rPh sb="6" eb="8">
      <t>ガッシュク</t>
    </rPh>
    <rPh sb="9" eb="11">
      <t>ジッシ</t>
    </rPh>
    <rPh sb="11" eb="12">
      <t>トウ</t>
    </rPh>
    <phoneticPr fontId="16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</si>
  <si>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6"/>
  </si>
  <si>
    <t>団 　 体  　名</t>
    <rPh sb="0" eb="1">
      <t>ダン</t>
    </rPh>
    <rPh sb="4" eb="5">
      <t>タイ</t>
    </rPh>
    <rPh sb="8" eb="9">
      <t>メイ</t>
    </rPh>
    <phoneticPr fontId="16"/>
  </si>
  <si>
    <t>団 体 長 氏 名</t>
    <rPh sb="0" eb="1">
      <t>ダン</t>
    </rPh>
    <rPh sb="2" eb="3">
      <t>カラダ</t>
    </rPh>
    <rPh sb="4" eb="5">
      <t>チョウ</t>
    </rPh>
    <rPh sb="6" eb="7">
      <t>シ</t>
    </rPh>
    <rPh sb="8" eb="9">
      <t>メイ</t>
    </rPh>
    <phoneticPr fontId="16"/>
  </si>
  <si>
    <t>様式③</t>
    <rPh sb="0" eb="2">
      <t>ヨウシキ</t>
    </rPh>
    <phoneticPr fontId="2"/>
  </si>
  <si>
    <t>成年男子</t>
    <rPh sb="0" eb="1">
      <t>ナル</t>
    </rPh>
    <rPh sb="1" eb="2">
      <t>ネン</t>
    </rPh>
    <rPh sb="2" eb="4">
      <t>ダンシ</t>
    </rPh>
    <phoneticPr fontId="2"/>
  </si>
  <si>
    <t>金額</t>
    <rPh sb="0" eb="2">
      <t>キンガク</t>
    </rPh>
    <phoneticPr fontId="2"/>
  </si>
  <si>
    <t>成年男子予算額</t>
    <rPh sb="0" eb="2">
      <t>セイネン</t>
    </rPh>
    <rPh sb="2" eb="4">
      <t>ダンシ</t>
    </rPh>
    <rPh sb="4" eb="7">
      <t>ヨサンガク</t>
    </rPh>
    <phoneticPr fontId="2"/>
  </si>
  <si>
    <t>成年女子</t>
    <rPh sb="0" eb="1">
      <t>ナル</t>
    </rPh>
    <rPh sb="1" eb="2">
      <t>ネン</t>
    </rPh>
    <rPh sb="2" eb="4">
      <t>ジョシ</t>
    </rPh>
    <phoneticPr fontId="2"/>
  </si>
  <si>
    <t>成年女子予算額</t>
    <rPh sb="0" eb="2">
      <t>セイネン</t>
    </rPh>
    <rPh sb="2" eb="4">
      <t>ジョシ</t>
    </rPh>
    <rPh sb="4" eb="7">
      <t>ヨサンガク</t>
    </rPh>
    <phoneticPr fontId="2"/>
  </si>
  <si>
    <t>少年男子</t>
    <rPh sb="0" eb="2">
      <t>ショウネン</t>
    </rPh>
    <rPh sb="2" eb="4">
      <t>ダンシ</t>
    </rPh>
    <phoneticPr fontId="2"/>
  </si>
  <si>
    <t>少年男子予算額</t>
    <rPh sb="0" eb="2">
      <t>ショウネン</t>
    </rPh>
    <rPh sb="2" eb="4">
      <t>ダンシ</t>
    </rPh>
    <rPh sb="4" eb="7">
      <t>ヨサンガク</t>
    </rPh>
    <phoneticPr fontId="2"/>
  </si>
  <si>
    <t>少年女子</t>
    <rPh sb="0" eb="2">
      <t>ショウネン</t>
    </rPh>
    <rPh sb="2" eb="4">
      <t>ジョシ</t>
    </rPh>
    <phoneticPr fontId="2"/>
  </si>
  <si>
    <t>少年女子予算額</t>
    <rPh sb="0" eb="2">
      <t>ショウネン</t>
    </rPh>
    <rPh sb="2" eb="4">
      <t>ジョシ</t>
    </rPh>
    <rPh sb="4" eb="7">
      <t>ヨサンガク</t>
    </rPh>
    <phoneticPr fontId="2"/>
  </si>
  <si>
    <t>競技配分額</t>
    <rPh sb="0" eb="2">
      <t>キョウギ</t>
    </rPh>
    <rPh sb="2" eb="4">
      <t>ハイブン</t>
    </rPh>
    <rPh sb="4" eb="5">
      <t>ガク</t>
    </rPh>
    <phoneticPr fontId="2"/>
  </si>
  <si>
    <t>総事業額</t>
    <rPh sb="0" eb="1">
      <t>ソウ</t>
    </rPh>
    <rPh sb="1" eb="3">
      <t>ジギョウ</t>
    </rPh>
    <rPh sb="3" eb="4">
      <t>ガク</t>
    </rPh>
    <phoneticPr fontId="2"/>
  </si>
  <si>
    <t>公益財団法人福井県スポーツ協会</t>
  </si>
  <si>
    <t>会　長　　杉　本　達　治　　様</t>
  </si>
  <si>
    <t>申請者</t>
  </si>
  <si>
    <t>住　　　所</t>
  </si>
  <si>
    <t>競技団体名</t>
  </si>
  <si>
    <t>会　長　名</t>
  </si>
  <si>
    <t>請求額</t>
    <rPh sb="0" eb="2">
      <t>セイキュウ</t>
    </rPh>
    <rPh sb="2" eb="3">
      <t>ガク</t>
    </rPh>
    <phoneticPr fontId="2"/>
  </si>
  <si>
    <t>様式⑤-１</t>
    <rPh sb="0" eb="2">
      <t>ヨウシキ</t>
    </rPh>
    <phoneticPr fontId="2"/>
  </si>
  <si>
    <t>実　績　報　告　書</t>
    <rPh sb="0" eb="1">
      <t>ミ</t>
    </rPh>
    <rPh sb="2" eb="3">
      <t>イサオ</t>
    </rPh>
    <rPh sb="4" eb="5">
      <t>ホウ</t>
    </rPh>
    <rPh sb="6" eb="7">
      <t>コク</t>
    </rPh>
    <rPh sb="8" eb="9">
      <t>ショ</t>
    </rPh>
    <phoneticPr fontId="2"/>
  </si>
  <si>
    <t>１　交付決定額および
　　その精算額</t>
    <rPh sb="2" eb="4">
      <t>コウフ</t>
    </rPh>
    <rPh sb="4" eb="6">
      <t>ケッテイ</t>
    </rPh>
    <rPh sb="6" eb="7">
      <t>ガク</t>
    </rPh>
    <phoneticPr fontId="2"/>
  </si>
  <si>
    <t>精　算　額</t>
    <rPh sb="0" eb="1">
      <t>セイ</t>
    </rPh>
    <rPh sb="2" eb="3">
      <t>サン</t>
    </rPh>
    <rPh sb="4" eb="5">
      <t>ガク</t>
    </rPh>
    <phoneticPr fontId="2"/>
  </si>
  <si>
    <t>差　引　額</t>
    <rPh sb="0" eb="1">
      <t>サ</t>
    </rPh>
    <rPh sb="2" eb="3">
      <t>イン</t>
    </rPh>
    <rPh sb="4" eb="5">
      <t>ガク</t>
    </rPh>
    <phoneticPr fontId="2"/>
  </si>
  <si>
    <t>金．</t>
    <rPh sb="0" eb="2">
      <t>キン。</t>
    </rPh>
    <phoneticPr fontId="2"/>
  </si>
  <si>
    <t>収支決算書</t>
    <rPh sb="0" eb="2">
      <t>シュウシ</t>
    </rPh>
    <rPh sb="2" eb="5">
      <t>ケッサンショ</t>
    </rPh>
    <phoneticPr fontId="2"/>
  </si>
  <si>
    <t>様式⑤－２</t>
    <rPh sb="0" eb="2">
      <t>ヨウシキ</t>
    </rPh>
    <phoneticPr fontId="2"/>
  </si>
  <si>
    <t>（２）</t>
    <phoneticPr fontId="2"/>
  </si>
  <si>
    <t>実績報告書・集計表</t>
    <rPh sb="0" eb="2">
      <t>ジッセキ</t>
    </rPh>
    <rPh sb="2" eb="5">
      <t>ホウコクショ</t>
    </rPh>
    <rPh sb="6" eb="9">
      <t>シュウケイヒョウ</t>
    </rPh>
    <phoneticPr fontId="2"/>
  </si>
  <si>
    <t>（３）</t>
    <phoneticPr fontId="2"/>
  </si>
  <si>
    <t>補助金出納簿</t>
    <rPh sb="0" eb="3">
      <t>ホジョキン</t>
    </rPh>
    <rPh sb="3" eb="6">
      <t>スイトウボ</t>
    </rPh>
    <phoneticPr fontId="2"/>
  </si>
  <si>
    <t>（４）</t>
    <phoneticPr fontId="2"/>
  </si>
  <si>
    <t>通帳コピー</t>
    <phoneticPr fontId="2"/>
  </si>
  <si>
    <t>・ 備品台帳のコピー</t>
    <rPh sb="2" eb="4">
      <t>ビヒン</t>
    </rPh>
    <rPh sb="4" eb="6">
      <t>ダイチョウ</t>
    </rPh>
    <phoneticPr fontId="2"/>
  </si>
  <si>
    <t>様式⑤－２</t>
    <rPh sb="0" eb="2">
      <t>ヨウシキ</t>
    </rPh>
    <phoneticPr fontId="16"/>
  </si>
  <si>
    <t>《収入の部》</t>
    <rPh sb="1" eb="3">
      <t>シュウニュウ</t>
    </rPh>
    <rPh sb="4" eb="5">
      <t>ブ</t>
    </rPh>
    <phoneticPr fontId="16"/>
  </si>
  <si>
    <t>項　　　目</t>
    <rPh sb="0" eb="1">
      <t>コウ</t>
    </rPh>
    <rPh sb="4" eb="5">
      <t>メ</t>
    </rPh>
    <phoneticPr fontId="16"/>
  </si>
  <si>
    <t>予算額</t>
    <rPh sb="0" eb="3">
      <t>ヨサンガク</t>
    </rPh>
    <phoneticPr fontId="16"/>
  </si>
  <si>
    <t>決算額</t>
    <rPh sb="0" eb="3">
      <t>ケッサンガク</t>
    </rPh>
    <phoneticPr fontId="16"/>
  </si>
  <si>
    <t>増減</t>
    <rPh sb="0" eb="2">
      <t>ゾウゲン</t>
    </rPh>
    <phoneticPr fontId="16"/>
  </si>
  <si>
    <t>補　助　金</t>
    <rPh sb="0" eb="1">
      <t>ホ</t>
    </rPh>
    <rPh sb="2" eb="3">
      <t>スケ</t>
    </rPh>
    <rPh sb="4" eb="5">
      <t>キン</t>
    </rPh>
    <phoneticPr fontId="16"/>
  </si>
  <si>
    <t>そ　の　他</t>
    <rPh sb="4" eb="5">
      <t>タ</t>
    </rPh>
    <phoneticPr fontId="16"/>
  </si>
  <si>
    <t>合　計</t>
    <rPh sb="0" eb="1">
      <t>ゴウ</t>
    </rPh>
    <rPh sb="2" eb="3">
      <t>ケイ</t>
    </rPh>
    <phoneticPr fontId="16"/>
  </si>
  <si>
    <t>《支出の部》</t>
    <rPh sb="1" eb="3">
      <t>シシュツ</t>
    </rPh>
    <rPh sb="4" eb="5">
      <t>ブ</t>
    </rPh>
    <phoneticPr fontId="16"/>
  </si>
  <si>
    <t>上記のとおり相違ないことを証明いたします。</t>
    <rPh sb="0" eb="2">
      <t>ジョウキ</t>
    </rPh>
    <rPh sb="6" eb="8">
      <t>ソウイ</t>
    </rPh>
    <rPh sb="13" eb="15">
      <t>ショウメイ</t>
    </rPh>
    <phoneticPr fontId="16"/>
  </si>
  <si>
    <t>団　  体 　 名</t>
    <rPh sb="0" eb="1">
      <t>ダン</t>
    </rPh>
    <rPh sb="4" eb="5">
      <t>タイ</t>
    </rPh>
    <rPh sb="8" eb="9">
      <t>メイ</t>
    </rPh>
    <phoneticPr fontId="16"/>
  </si>
  <si>
    <t>団 体 長 氏 名</t>
    <rPh sb="0" eb="1">
      <t>ダン</t>
    </rPh>
    <rPh sb="2" eb="3">
      <t>カラダ</t>
    </rPh>
    <rPh sb="4" eb="5">
      <t>ナガ</t>
    </rPh>
    <rPh sb="6" eb="7">
      <t>シ</t>
    </rPh>
    <rPh sb="8" eb="9">
      <t>メイ</t>
    </rPh>
    <phoneticPr fontId="16"/>
  </si>
  <si>
    <t>確認印</t>
  </si>
  <si>
    <t>月</t>
  </si>
  <si>
    <t>日</t>
  </si>
  <si>
    <t>項目</t>
  </si>
  <si>
    <t>支払科目</t>
    <rPh sb="0" eb="2">
      <t>シハライ</t>
    </rPh>
    <rPh sb="2" eb="4">
      <t>カモク</t>
    </rPh>
    <phoneticPr fontId="16"/>
  </si>
  <si>
    <t>収入</t>
  </si>
  <si>
    <t>支出</t>
  </si>
  <si>
    <t>（仮払精算額）</t>
    <rPh sb="1" eb="3">
      <t>カリバライ</t>
    </rPh>
    <rPh sb="3" eb="5">
      <t>セイサン</t>
    </rPh>
    <rPh sb="5" eb="6">
      <t>ガク</t>
    </rPh>
    <phoneticPr fontId="16"/>
  </si>
  <si>
    <t>差引残高</t>
  </si>
  <si>
    <t>内容</t>
    <rPh sb="0" eb="2">
      <t>ナイヨウ</t>
    </rPh>
    <phoneticPr fontId="16"/>
  </si>
  <si>
    <t>補助金入金</t>
    <rPh sb="0" eb="3">
      <t>ホジョキン</t>
    </rPh>
    <rPh sb="3" eb="5">
      <t>ニュウキン</t>
    </rPh>
    <phoneticPr fontId="16"/>
  </si>
  <si>
    <t>スポーツ協会からの補助金</t>
    <rPh sb="4" eb="6">
      <t>キョウカイ</t>
    </rPh>
    <rPh sb="9" eb="12">
      <t>ホジョキン</t>
    </rPh>
    <phoneticPr fontId="16"/>
  </si>
  <si>
    <t>仮払</t>
    <rPh sb="0" eb="2">
      <t>カリバライ</t>
    </rPh>
    <phoneticPr fontId="16"/>
  </si>
  <si>
    <t>遠征費として事前に監督・選手等に渡した場合</t>
    <rPh sb="0" eb="2">
      <t>エンセイ</t>
    </rPh>
    <rPh sb="2" eb="3">
      <t>ヒ</t>
    </rPh>
    <rPh sb="6" eb="8">
      <t>ジゼン</t>
    </rPh>
    <rPh sb="9" eb="11">
      <t>カントク</t>
    </rPh>
    <rPh sb="12" eb="14">
      <t>センシュ</t>
    </rPh>
    <rPh sb="14" eb="15">
      <t>トウ</t>
    </rPh>
    <rPh sb="16" eb="17">
      <t>ワタ</t>
    </rPh>
    <rPh sb="19" eb="21">
      <t>バアイ</t>
    </rPh>
    <phoneticPr fontId="16"/>
  </si>
  <si>
    <t>仮払精算</t>
    <rPh sb="0" eb="2">
      <t>カリバライ</t>
    </rPh>
    <rPh sb="2" eb="4">
      <t>セイサン</t>
    </rPh>
    <phoneticPr fontId="16"/>
  </si>
  <si>
    <t>仮払金の中から精算払いを行った場合</t>
    <rPh sb="0" eb="2">
      <t>カリバライ</t>
    </rPh>
    <rPh sb="2" eb="3">
      <t>キン</t>
    </rPh>
    <rPh sb="4" eb="5">
      <t>ナカ</t>
    </rPh>
    <rPh sb="7" eb="9">
      <t>セイサン</t>
    </rPh>
    <rPh sb="9" eb="10">
      <t>バラ</t>
    </rPh>
    <rPh sb="12" eb="13">
      <t>オコナ</t>
    </rPh>
    <rPh sb="15" eb="17">
      <t>バアイ</t>
    </rPh>
    <phoneticPr fontId="16"/>
  </si>
  <si>
    <t>精算</t>
    <rPh sb="0" eb="2">
      <t>セイサン</t>
    </rPh>
    <phoneticPr fontId="16"/>
  </si>
  <si>
    <t>通帳から直接精算払いを行った場合</t>
    <rPh sb="0" eb="2">
      <t>ツウチョウ</t>
    </rPh>
    <rPh sb="4" eb="6">
      <t>チョクセツ</t>
    </rPh>
    <rPh sb="6" eb="8">
      <t>セイサン</t>
    </rPh>
    <rPh sb="8" eb="9">
      <t>バラ</t>
    </rPh>
    <rPh sb="11" eb="12">
      <t>オコナ</t>
    </rPh>
    <rPh sb="14" eb="16">
      <t>バアイ</t>
    </rPh>
    <phoneticPr fontId="16"/>
  </si>
  <si>
    <t>（業者・立替払をした監督等への支払）</t>
    <rPh sb="1" eb="3">
      <t>ギョウシャ</t>
    </rPh>
    <rPh sb="4" eb="6">
      <t>タテカエ</t>
    </rPh>
    <rPh sb="6" eb="7">
      <t>バラ</t>
    </rPh>
    <rPh sb="10" eb="12">
      <t>カントク</t>
    </rPh>
    <rPh sb="12" eb="13">
      <t>トウ</t>
    </rPh>
    <rPh sb="15" eb="17">
      <t>シハライ</t>
    </rPh>
    <phoneticPr fontId="16"/>
  </si>
  <si>
    <t>残金入金</t>
    <rPh sb="0" eb="2">
      <t>ザンキン</t>
    </rPh>
    <rPh sb="2" eb="4">
      <t>ニュウキン</t>
    </rPh>
    <phoneticPr fontId="16"/>
  </si>
  <si>
    <t>仮払金の残金を通帳に戻した場合</t>
    <rPh sb="0" eb="2">
      <t>カリバライ</t>
    </rPh>
    <rPh sb="2" eb="3">
      <t>キン</t>
    </rPh>
    <rPh sb="4" eb="6">
      <t>ザンキン</t>
    </rPh>
    <rPh sb="7" eb="9">
      <t>ツウチョウ</t>
    </rPh>
    <rPh sb="10" eb="11">
      <t>モド</t>
    </rPh>
    <rPh sb="13" eb="15">
      <t>バアイ</t>
    </rPh>
    <phoneticPr fontId="16"/>
  </si>
  <si>
    <t>負担金入金</t>
    <rPh sb="0" eb="3">
      <t>フタンキン</t>
    </rPh>
    <rPh sb="3" eb="5">
      <t>ニュウキン</t>
    </rPh>
    <phoneticPr fontId="16"/>
  </si>
  <si>
    <t>団体・個人負担金等を通帳に入れた場合</t>
    <rPh sb="0" eb="2">
      <t>ダンタイ</t>
    </rPh>
    <rPh sb="3" eb="5">
      <t>コジン</t>
    </rPh>
    <rPh sb="5" eb="8">
      <t>フタンキン</t>
    </rPh>
    <rPh sb="8" eb="9">
      <t>トウ</t>
    </rPh>
    <rPh sb="10" eb="12">
      <t>ツウチョウ</t>
    </rPh>
    <rPh sb="13" eb="14">
      <t>イ</t>
    </rPh>
    <rPh sb="16" eb="18">
      <t>バアイ</t>
    </rPh>
    <phoneticPr fontId="16"/>
  </si>
  <si>
    <t>繰越金</t>
    <rPh sb="0" eb="2">
      <t>クリコシ</t>
    </rPh>
    <rPh sb="2" eb="3">
      <t>キン</t>
    </rPh>
    <phoneticPr fontId="16"/>
  </si>
  <si>
    <t>上期からの繰越金</t>
    <rPh sb="0" eb="2">
      <t>カミキ</t>
    </rPh>
    <rPh sb="5" eb="7">
      <t>クリコシ</t>
    </rPh>
    <rPh sb="7" eb="8">
      <t>キン</t>
    </rPh>
    <phoneticPr fontId="16"/>
  </si>
  <si>
    <t>計</t>
  </si>
  <si>
    <t>計画書・実績報告書</t>
    <phoneticPr fontId="2"/>
  </si>
  <si>
    <t>No</t>
    <phoneticPr fontId="2"/>
  </si>
  <si>
    <t>期　日</t>
    <rPh sb="0" eb="1">
      <t>キ</t>
    </rPh>
    <rPh sb="2" eb="3">
      <t>ニチ</t>
    </rPh>
    <phoneticPr fontId="2"/>
  </si>
  <si>
    <t>場　所</t>
    <rPh sb="0" eb="1">
      <t>ジョウ</t>
    </rPh>
    <rPh sb="2" eb="3">
      <t>ショ</t>
    </rPh>
    <phoneticPr fontId="2"/>
  </si>
  <si>
    <t>参加者</t>
    <rPh sb="0" eb="3">
      <t>サンカシャ</t>
    </rPh>
    <phoneticPr fontId="2"/>
  </si>
  <si>
    <t>監　督：</t>
    <rPh sb="0" eb="1">
      <t>カン</t>
    </rPh>
    <rPh sb="2" eb="3">
      <t>トク</t>
    </rPh>
    <phoneticPr fontId="2"/>
  </si>
  <si>
    <t>成男選手：</t>
    <rPh sb="0" eb="1">
      <t>セイ</t>
    </rPh>
    <rPh sb="1" eb="2">
      <t>ダン</t>
    </rPh>
    <rPh sb="2" eb="4">
      <t>センシュ</t>
    </rPh>
    <phoneticPr fontId="2"/>
  </si>
  <si>
    <t>少男選手：</t>
    <rPh sb="0" eb="1">
      <t>ショウ</t>
    </rPh>
    <rPh sb="1" eb="2">
      <t>ダン</t>
    </rPh>
    <rPh sb="2" eb="4">
      <t>センシュ</t>
    </rPh>
    <phoneticPr fontId="2"/>
  </si>
  <si>
    <t>コーチ：</t>
    <phoneticPr fontId="2"/>
  </si>
  <si>
    <t>成女選手：</t>
    <rPh sb="0" eb="1">
      <t>セイ</t>
    </rPh>
    <rPh sb="1" eb="2">
      <t>ジョ</t>
    </rPh>
    <rPh sb="2" eb="4">
      <t>センシュ</t>
    </rPh>
    <phoneticPr fontId="2"/>
  </si>
  <si>
    <t>少女選手：</t>
    <rPh sb="0" eb="2">
      <t>ショウジョ</t>
    </rPh>
    <rPh sb="2" eb="4">
      <t>センシュ</t>
    </rPh>
    <phoneticPr fontId="2"/>
  </si>
  <si>
    <t>区分・適用</t>
    <rPh sb="0" eb="2">
      <t>クブン</t>
    </rPh>
    <rPh sb="3" eb="5">
      <t>テキヨウ</t>
    </rPh>
    <phoneticPr fontId="2"/>
  </si>
  <si>
    <t>単価</t>
    <phoneticPr fontId="2"/>
  </si>
  <si>
    <t>人数</t>
    <rPh sb="0" eb="2">
      <t>ニンズウ</t>
    </rPh>
    <phoneticPr fontId="2"/>
  </si>
  <si>
    <t>日数等</t>
  </si>
  <si>
    <t>内訳</t>
    <rPh sb="0" eb="2">
      <t>ウチワケ</t>
    </rPh>
    <phoneticPr fontId="2"/>
  </si>
  <si>
    <t>少男</t>
    <rPh sb="0" eb="1">
      <t>ショウ</t>
    </rPh>
    <rPh sb="1" eb="2">
      <t>ダン</t>
    </rPh>
    <phoneticPr fontId="2"/>
  </si>
  <si>
    <t>少女</t>
    <rPh sb="0" eb="2">
      <t>ショウジョ</t>
    </rPh>
    <phoneticPr fontId="2"/>
  </si>
  <si>
    <t>成男</t>
    <rPh sb="0" eb="1">
      <t>セイ</t>
    </rPh>
    <rPh sb="1" eb="2">
      <t>ダン</t>
    </rPh>
    <phoneticPr fontId="2"/>
  </si>
  <si>
    <t>成女</t>
    <rPh sb="0" eb="1">
      <t>セイ</t>
    </rPh>
    <rPh sb="1" eb="2">
      <t>ジョ</t>
    </rPh>
    <phoneticPr fontId="2"/>
  </si>
  <si>
    <t>プルダウン用リスト</t>
    <rPh sb="5" eb="6">
      <t>ヨウ</t>
    </rPh>
    <phoneticPr fontId="2"/>
  </si>
  <si>
    <t>国体強化対策事業</t>
    <rPh sb="0" eb="2">
      <t>コクタイ</t>
    </rPh>
    <rPh sb="2" eb="4">
      <t>キョウカ</t>
    </rPh>
    <rPh sb="4" eb="6">
      <t>タイサク</t>
    </rPh>
    <rPh sb="6" eb="8">
      <t>ジギョウ</t>
    </rPh>
    <phoneticPr fontId="2"/>
  </si>
  <si>
    <t>報償費</t>
    <phoneticPr fontId="2"/>
  </si>
  <si>
    <t>ジュニア育成強化事業</t>
    <rPh sb="4" eb="6">
      <t>イクセイ</t>
    </rPh>
    <rPh sb="6" eb="8">
      <t>キョウカ</t>
    </rPh>
    <rPh sb="8" eb="10">
      <t>ジギョウ</t>
    </rPh>
    <phoneticPr fontId="2"/>
  </si>
  <si>
    <t>交通費</t>
  </si>
  <si>
    <t>プレ強化事業</t>
    <rPh sb="2" eb="4">
      <t>キョウカ</t>
    </rPh>
    <rPh sb="4" eb="6">
      <t>ジギョウ</t>
    </rPh>
    <phoneticPr fontId="2"/>
  </si>
  <si>
    <t>宿泊費</t>
  </si>
  <si>
    <t>食糧費</t>
  </si>
  <si>
    <t>燃料費</t>
  </si>
  <si>
    <t>消耗品・備品費</t>
    <rPh sb="4" eb="6">
      <t>ビヒン</t>
    </rPh>
    <phoneticPr fontId="2"/>
  </si>
  <si>
    <t>使用料</t>
  </si>
  <si>
    <t>参加料</t>
  </si>
  <si>
    <t>保険料</t>
  </si>
  <si>
    <t>通信運搬費</t>
  </si>
  <si>
    <t>手数料</t>
  </si>
  <si>
    <t>合計</t>
    <rPh sb="0" eb="2">
      <t>ゴウケイ</t>
    </rPh>
    <phoneticPr fontId="2"/>
  </si>
  <si>
    <t>←</t>
    <phoneticPr fontId="2"/>
  </si>
  <si>
    <t>【備考】</t>
    <rPh sb="1" eb="3">
      <t>ビコウ</t>
    </rPh>
    <phoneticPr fontId="2"/>
  </si>
  <si>
    <t>対象外経費</t>
    <rPh sb="0" eb="2">
      <t>タイショウ</t>
    </rPh>
    <rPh sb="2" eb="3">
      <t>ガイ</t>
    </rPh>
    <rPh sb="3" eb="5">
      <t>ケイヒ</t>
    </rPh>
    <phoneticPr fontId="2"/>
  </si>
  <si>
    <t xml:space="preserve"> </t>
    <phoneticPr fontId="2"/>
  </si>
  <si>
    <t>　　　　</t>
    <phoneticPr fontId="2"/>
  </si>
  <si>
    <t>集計表</t>
    <phoneticPr fontId="2"/>
  </si>
  <si>
    <t>報償費</t>
    <rPh sb="0" eb="3">
      <t>ホウショウヒ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</si>
  <si>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</si>
  <si>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</si>
  <si>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食糧費</t>
    <rPh sb="0" eb="3">
      <t>ショクリョウヒ</t>
    </rPh>
    <phoneticPr fontId="2"/>
  </si>
  <si>
    <t>燃料費</t>
    <rPh sb="0" eb="3">
      <t>ネンリョウヒ</t>
    </rPh>
    <phoneticPr fontId="2"/>
  </si>
  <si>
    <t>消耗品・備品費</t>
    <rPh sb="0" eb="2">
      <t>ショウモウ</t>
    </rPh>
    <rPh sb="2" eb="3">
      <t>ヒン</t>
    </rPh>
    <rPh sb="4" eb="6">
      <t>ビヒン</t>
    </rPh>
    <rPh sb="6" eb="7">
      <t>ヒ</t>
    </rPh>
    <phoneticPr fontId="2"/>
  </si>
  <si>
    <t>使用料</t>
    <rPh sb="0" eb="3">
      <t>シヨウリョウ</t>
    </rPh>
    <phoneticPr fontId="2"/>
  </si>
  <si>
    <t>参加料</t>
    <rPh sb="0" eb="3">
      <t>サンカリョウ</t>
    </rPh>
    <phoneticPr fontId="2"/>
  </si>
  <si>
    <t>保険料</t>
    <rPh sb="0" eb="3">
      <t>ホケンリョウ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</si>
  <si>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</si>
  <si>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手数料</t>
    <rPh sb="0" eb="3">
      <t>テスウリョウ</t>
    </rPh>
    <phoneticPr fontId="2"/>
  </si>
  <si>
    <t>計</t>
    <rPh sb="0" eb="1">
      <t>ケイ</t>
    </rPh>
    <phoneticPr fontId="2"/>
  </si>
  <si>
    <t>令和〇年度　国体強化対策事業（○○競技　○○種別）出納簿</t>
    <rPh sb="17" eb="19">
      <t>キョウギ</t>
    </rPh>
    <rPh sb="22" eb="24">
      <t>シュベツ</t>
    </rPh>
    <phoneticPr fontId="16"/>
  </si>
  <si>
    <t>強化費入金</t>
    <rPh sb="0" eb="2">
      <t>キョウカ</t>
    </rPh>
    <rPh sb="2" eb="3">
      <t>ヒ</t>
    </rPh>
    <rPh sb="3" eb="5">
      <t>ニュウキン</t>
    </rPh>
    <phoneticPr fontId="16"/>
  </si>
  <si>
    <t>バス代</t>
    <rPh sb="2" eb="3">
      <t>ダイ</t>
    </rPh>
    <phoneticPr fontId="16"/>
  </si>
  <si>
    <t>振込手数料</t>
    <rPh sb="0" eb="2">
      <t>フリコミ</t>
    </rPh>
    <rPh sb="2" eb="5">
      <t>テスウリョウ</t>
    </rPh>
    <phoneticPr fontId="16"/>
  </si>
  <si>
    <t>宿泊代</t>
    <rPh sb="0" eb="3">
      <t>シュクハクダイ</t>
    </rPh>
    <phoneticPr fontId="16"/>
  </si>
  <si>
    <t>グランド使用料　宿泊代　弁当代　</t>
    <rPh sb="4" eb="7">
      <t>シヨウリョウ</t>
    </rPh>
    <rPh sb="8" eb="10">
      <t>シュクハク</t>
    </rPh>
    <rPh sb="10" eb="11">
      <t>ダイ</t>
    </rPh>
    <rPh sb="12" eb="14">
      <t>ベントウ</t>
    </rPh>
    <rPh sb="14" eb="15">
      <t>ダイ</t>
    </rPh>
    <phoneticPr fontId="16"/>
  </si>
  <si>
    <t>トレーナー謝金源泉</t>
    <rPh sb="5" eb="7">
      <t>シャキン</t>
    </rPh>
    <rPh sb="7" eb="9">
      <t>ゲンセン</t>
    </rPh>
    <phoneticPr fontId="16"/>
  </si>
  <si>
    <t>グランド使用料</t>
    <rPh sb="4" eb="7">
      <t>シヨウリョウ</t>
    </rPh>
    <phoneticPr fontId="14"/>
  </si>
  <si>
    <t>トレーナー謝金</t>
    <rPh sb="5" eb="7">
      <t>シャキン</t>
    </rPh>
    <phoneticPr fontId="16"/>
  </si>
  <si>
    <t>トレーナー宿泊代</t>
    <rPh sb="5" eb="7">
      <t>シュクハク</t>
    </rPh>
    <rPh sb="7" eb="8">
      <t>ダイ</t>
    </rPh>
    <phoneticPr fontId="16"/>
  </si>
  <si>
    <t>県外遠征宿泊費</t>
    <rPh sb="0" eb="2">
      <t>ケンガイ</t>
    </rPh>
    <rPh sb="2" eb="4">
      <t>エンセイ</t>
    </rPh>
    <rPh sb="4" eb="7">
      <t>シュクハクヒ</t>
    </rPh>
    <phoneticPr fontId="16"/>
  </si>
  <si>
    <t>監督立替分（県外遠征　諸経費）</t>
    <rPh sb="0" eb="2">
      <t>カントク</t>
    </rPh>
    <rPh sb="2" eb="4">
      <t>タテカエ</t>
    </rPh>
    <rPh sb="4" eb="5">
      <t>ブン</t>
    </rPh>
    <rPh sb="6" eb="8">
      <t>ケンガイ</t>
    </rPh>
    <rPh sb="8" eb="10">
      <t>エンセイ</t>
    </rPh>
    <rPh sb="11" eb="14">
      <t>ショケイヒ</t>
    </rPh>
    <phoneticPr fontId="16"/>
  </si>
  <si>
    <t>県外遠征(現地払い分）</t>
    <rPh sb="0" eb="2">
      <t>ケンガイ</t>
    </rPh>
    <rPh sb="2" eb="4">
      <t>エンセイ</t>
    </rPh>
    <rPh sb="5" eb="7">
      <t>ゲンチ</t>
    </rPh>
    <rPh sb="7" eb="8">
      <t>バラ</t>
    </rPh>
    <rPh sb="9" eb="10">
      <t>ブン</t>
    </rPh>
    <phoneticPr fontId="16"/>
  </si>
  <si>
    <t>諸経費</t>
    <rPh sb="0" eb="3">
      <t>ショケイヒ</t>
    </rPh>
    <phoneticPr fontId="16"/>
  </si>
  <si>
    <t>県内トレーナー謝金源泉</t>
    <rPh sb="0" eb="2">
      <t>ケンナイ</t>
    </rPh>
    <rPh sb="7" eb="9">
      <t>シャキン</t>
    </rPh>
    <rPh sb="9" eb="11">
      <t>ゲンセン</t>
    </rPh>
    <phoneticPr fontId="16"/>
  </si>
  <si>
    <t>県内トレーナー謝金</t>
    <rPh sb="0" eb="2">
      <t>ケンナイ</t>
    </rPh>
    <rPh sb="7" eb="9">
      <t>シャキン</t>
    </rPh>
    <phoneticPr fontId="16"/>
  </si>
  <si>
    <t>県内トレーナー宿泊費</t>
    <rPh sb="0" eb="2">
      <t>ケンナイ</t>
    </rPh>
    <rPh sb="7" eb="10">
      <t>シュクハクヒ</t>
    </rPh>
    <phoneticPr fontId="16"/>
  </si>
  <si>
    <t>県外遠征残金</t>
    <rPh sb="0" eb="2">
      <t>ケンガイ</t>
    </rPh>
    <rPh sb="2" eb="4">
      <t>エンセイ</t>
    </rPh>
    <rPh sb="4" eb="6">
      <t>ザンキン</t>
    </rPh>
    <phoneticPr fontId="16"/>
  </si>
  <si>
    <t>県内合宿</t>
    <rPh sb="0" eb="2">
      <t>ケンナイ</t>
    </rPh>
    <rPh sb="2" eb="4">
      <t>ガッシュク</t>
    </rPh>
    <phoneticPr fontId="16"/>
  </si>
  <si>
    <t>負担金入金（県内選手から徴収）</t>
    <rPh sb="0" eb="3">
      <t>フタンキン</t>
    </rPh>
    <rPh sb="3" eb="5">
      <t>ニュウキン</t>
    </rPh>
    <rPh sb="6" eb="8">
      <t>ケンナイ</t>
    </rPh>
    <rPh sb="8" eb="10">
      <t>センシュ</t>
    </rPh>
    <rPh sb="12" eb="14">
      <t>チョウシュウ</t>
    </rPh>
    <phoneticPr fontId="16"/>
  </si>
  <si>
    <t>ボール代支払い</t>
    <rPh sb="3" eb="4">
      <t>ダイ</t>
    </rPh>
    <rPh sb="4" eb="6">
      <t>シハラ</t>
    </rPh>
    <phoneticPr fontId="16"/>
  </si>
  <si>
    <t>対象外経費分</t>
    <rPh sb="0" eb="3">
      <t>タイショウガイ</t>
    </rPh>
    <rPh sb="3" eb="5">
      <t>ケイヒ</t>
    </rPh>
    <rPh sb="5" eb="6">
      <t>フン</t>
    </rPh>
    <phoneticPr fontId="16"/>
  </si>
  <si>
    <t>負担金入金(連盟より）</t>
    <rPh sb="0" eb="3">
      <t>フタンキン</t>
    </rPh>
    <rPh sb="3" eb="5">
      <t>ニュウキン</t>
    </rPh>
    <rPh sb="6" eb="8">
      <t>レンメイ</t>
    </rPh>
    <phoneticPr fontId="16"/>
  </si>
  <si>
    <t>ナイター使用料</t>
    <rPh sb="4" eb="7">
      <t>シヨウリョウ</t>
    </rPh>
    <phoneticPr fontId="16"/>
  </si>
  <si>
    <t>国体強化費下期</t>
    <rPh sb="0" eb="2">
      <t>コクタイ</t>
    </rPh>
    <rPh sb="2" eb="4">
      <t>キョウカ</t>
    </rPh>
    <rPh sb="4" eb="5">
      <t>ヒ</t>
    </rPh>
    <rPh sb="5" eb="7">
      <t>シモキ</t>
    </rPh>
    <phoneticPr fontId="16"/>
  </si>
  <si>
    <t>令和　　年度</t>
    <rPh sb="0" eb="1">
      <t>レイ</t>
    </rPh>
    <rPh sb="1" eb="2">
      <t>ワ</t>
    </rPh>
    <phoneticPr fontId="2"/>
  </si>
  <si>
    <t>　競技団体名：○○○○○○○○○</t>
    <phoneticPr fontId="2"/>
  </si>
  <si>
    <t>令和２年○月○日（○）～○日（○）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8">
      <t>ニチ</t>
    </rPh>
    <rPh sb="13" eb="14">
      <t>ニチ</t>
    </rPh>
    <phoneticPr fontId="2"/>
  </si>
  <si>
    <t>○○○○○○（○○県○○市○○ー○○）</t>
    <rPh sb="9" eb="10">
      <t>ケン</t>
    </rPh>
    <rPh sb="12" eb="13">
      <t>シ</t>
    </rPh>
    <phoneticPr fontId="2"/>
  </si>
  <si>
    <t>県外コーチ</t>
    <rPh sb="0" eb="2">
      <t>ケンガイ</t>
    </rPh>
    <phoneticPr fontId="2"/>
  </si>
  <si>
    <t>福井国体対策</t>
    <rPh sb="0" eb="2">
      <t>フクイ</t>
    </rPh>
    <rPh sb="2" eb="4">
      <t>コクタイ</t>
    </rPh>
    <rPh sb="4" eb="6">
      <t>タイサク</t>
    </rPh>
    <phoneticPr fontId="2"/>
  </si>
  <si>
    <t>ＪＲ　県外コーチ
（○○～○○ 往復）</t>
    <rPh sb="3" eb="5">
      <t>ケンガイ</t>
    </rPh>
    <rPh sb="16" eb="18">
      <t>オウフク</t>
    </rPh>
    <phoneticPr fontId="2"/>
  </si>
  <si>
    <t>愛媛国体対策</t>
    <rPh sb="0" eb="2">
      <t>エヒメ</t>
    </rPh>
    <rPh sb="2" eb="4">
      <t>コクタイ</t>
    </rPh>
    <rPh sb="4" eb="6">
      <t>タイサク</t>
    </rPh>
    <phoneticPr fontId="2"/>
  </si>
  <si>
    <t>バス借上</t>
    <rPh sb="2" eb="4">
      <t>カリア</t>
    </rPh>
    <phoneticPr fontId="2"/>
  </si>
  <si>
    <t>愛媛・福井国体対策</t>
    <rPh sb="0" eb="2">
      <t>エヒメ</t>
    </rPh>
    <rPh sb="3" eb="5">
      <t>フクイ</t>
    </rPh>
    <rPh sb="5" eb="7">
      <t>コクタイ</t>
    </rPh>
    <rPh sb="7" eb="9">
      <t>タイサク</t>
    </rPh>
    <phoneticPr fontId="2"/>
  </si>
  <si>
    <t>高速料金
（○○～○○）</t>
    <rPh sb="0" eb="2">
      <t>コウソク</t>
    </rPh>
    <rPh sb="2" eb="4">
      <t>リョウキン</t>
    </rPh>
    <phoneticPr fontId="2"/>
  </si>
  <si>
    <t>監督・選手</t>
    <rPh sb="0" eb="2">
      <t>カントク</t>
    </rPh>
    <rPh sb="3" eb="5">
      <t>センシュ</t>
    </rPh>
    <phoneticPr fontId="2"/>
  </si>
  <si>
    <t>消耗品費</t>
  </si>
  <si>
    <t>○○体育館</t>
    <rPh sb="2" eb="5">
      <t>タイイクカン</t>
    </rPh>
    <phoneticPr fontId="2"/>
  </si>
  <si>
    <t>振込手数料</t>
    <rPh sb="0" eb="2">
      <t>フリコミ</t>
    </rPh>
    <rPh sb="2" eb="5">
      <t>テスウリョウ</t>
    </rPh>
    <phoneticPr fontId="2"/>
  </si>
  <si>
    <t>・県外コーチ…福井 太郎氏
・成年アスリートの遠征に一部のジュニアアスリートが同行
・県外コーチに係る費用およびバス借上料は人数按分</t>
    <phoneticPr fontId="2"/>
  </si>
  <si>
    <t>競技力向上対策事業（国体強化対策事業）特別配分</t>
    <rPh sb="0" eb="3">
      <t>キョウギリョク</t>
    </rPh>
    <rPh sb="3" eb="5">
      <t>コウジョウ</t>
    </rPh>
    <rPh sb="5" eb="7">
      <t>タイサク</t>
    </rPh>
    <rPh sb="7" eb="9">
      <t>ジギョウ</t>
    </rPh>
    <rPh sb="10" eb="12">
      <t>コクタイ</t>
    </rPh>
    <rPh sb="14" eb="16">
      <t>タイサク</t>
    </rPh>
    <rPh sb="16" eb="18">
      <t>ジギョウ</t>
    </rPh>
    <rPh sb="19" eb="21">
      <t>トクベツ</t>
    </rPh>
    <rPh sb="21" eb="23">
      <t>ハイブン</t>
    </rPh>
    <phoneticPr fontId="2"/>
  </si>
  <si>
    <t>予算</t>
    <rPh sb="0" eb="2">
      <t>ヨサン</t>
    </rPh>
    <phoneticPr fontId="2"/>
  </si>
  <si>
    <t>内　　　　容</t>
    <rPh sb="0" eb="1">
      <t>ウチ</t>
    </rPh>
    <rPh sb="5" eb="6">
      <t>カタチ</t>
    </rPh>
    <phoneticPr fontId="2"/>
  </si>
  <si>
    <t>補助金交付請求書（特別配分）</t>
    <rPh sb="0" eb="3">
      <t>ホジョキン</t>
    </rPh>
    <rPh sb="3" eb="5">
      <t>コウフ</t>
    </rPh>
    <rPh sb="5" eb="8">
      <t>セイキュウショ</t>
    </rPh>
    <rPh sb="9" eb="11">
      <t>トクベツ</t>
    </rPh>
    <rPh sb="11" eb="13">
      <t>ハイブン</t>
    </rPh>
    <phoneticPr fontId="2"/>
  </si>
  <si>
    <t>摘　　要</t>
    <rPh sb="0" eb="1">
      <t>テキ</t>
    </rPh>
    <rPh sb="3" eb="4">
      <t>ヨウ</t>
    </rPh>
    <phoneticPr fontId="16"/>
  </si>
  <si>
    <t>実績報告書</t>
    <rPh sb="0" eb="2">
      <t>ジッセキ</t>
    </rPh>
    <rPh sb="2" eb="5">
      <t>ホウコクショ</t>
    </rPh>
    <phoneticPr fontId="2"/>
  </si>
  <si>
    <t>当初配分</t>
    <rPh sb="0" eb="2">
      <t>トウショ</t>
    </rPh>
    <rPh sb="2" eb="4">
      <t>ハイブン</t>
    </rPh>
    <phoneticPr fontId="2"/>
  </si>
  <si>
    <t>種別</t>
    <rPh sb="0" eb="2">
      <t>シュベツ</t>
    </rPh>
    <phoneticPr fontId="2"/>
  </si>
  <si>
    <t>成男</t>
    <rPh sb="0" eb="1">
      <t>ナル</t>
    </rPh>
    <rPh sb="1" eb="2">
      <t>ダン</t>
    </rPh>
    <phoneticPr fontId="2"/>
  </si>
  <si>
    <t>成女</t>
    <rPh sb="0" eb="1">
      <t>ナル</t>
    </rPh>
    <rPh sb="1" eb="2">
      <t>ジョ</t>
    </rPh>
    <phoneticPr fontId="2"/>
  </si>
  <si>
    <t>少男</t>
    <rPh sb="0" eb="1">
      <t>ショウ</t>
    </rPh>
    <rPh sb="1" eb="2">
      <t>ダン</t>
    </rPh>
    <phoneticPr fontId="2"/>
  </si>
  <si>
    <t>少女</t>
    <rPh sb="0" eb="1">
      <t>ショウ</t>
    </rPh>
    <rPh sb="1" eb="2">
      <t>ジョ</t>
    </rPh>
    <phoneticPr fontId="2"/>
  </si>
  <si>
    <t>手数料</t>
    <rPh sb="0" eb="3">
      <t>テスウリョウ</t>
    </rPh>
    <phoneticPr fontId="2"/>
  </si>
  <si>
    <t>手数料</t>
    <rPh sb="0" eb="2">
      <t>テスウ</t>
    </rPh>
    <rPh sb="2" eb="3">
      <t>リョウ</t>
    </rPh>
    <phoneticPr fontId="2"/>
  </si>
  <si>
    <t>対象外経費</t>
    <rPh sb="0" eb="3">
      <t>タイショウガイ</t>
    </rPh>
    <rPh sb="3" eb="5">
      <t>ケイヒ</t>
    </rPh>
    <phoneticPr fontId="2"/>
  </si>
  <si>
    <t>様式①－２（追加）</t>
    <rPh sb="0" eb="2">
      <t>ヨウシキ</t>
    </rPh>
    <rPh sb="6" eb="8">
      <t>ツイカ</t>
    </rPh>
    <phoneticPr fontId="2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</si>
  <si>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</si>
  <si>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第　　号</t>
    <rPh sb="0" eb="1">
      <t>ダイ</t>
    </rPh>
    <rPh sb="3" eb="4">
      <t>ゴウ</t>
    </rPh>
    <phoneticPr fontId="2"/>
  </si>
  <si>
    <t>令和○年〇月○日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</si>
  <si>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第　　号</t>
    <rPh sb="0" eb="1">
      <t>ダイ</t>
    </rPh>
    <rPh sb="3" eb="4">
      <t>ゴウ</t>
    </rPh>
    <phoneticPr fontId="2"/>
  </si>
  <si>
    <t>様式①－２（追加）</t>
    <rPh sb="6" eb="8">
      <t>ツイカ</t>
    </rPh>
    <phoneticPr fontId="16"/>
  </si>
  <si>
    <t>様式②（追加）</t>
    <rPh sb="0" eb="2">
      <t>ヨウシキ</t>
    </rPh>
    <rPh sb="4" eb="6">
      <t>ツイカ</t>
    </rPh>
    <phoneticPr fontId="2"/>
  </si>
  <si>
    <t>様式⑤-１（追加）</t>
    <rPh sb="0" eb="2">
      <t>ヨウシキ</t>
    </rPh>
    <rPh sb="6" eb="8">
      <t>ツイカ</t>
    </rPh>
    <phoneticPr fontId="2"/>
  </si>
  <si>
    <t>様式⑤－２（追加）</t>
    <rPh sb="0" eb="2">
      <t>ヨウシキ</t>
    </rPh>
    <rPh sb="6" eb="8">
      <t>ツイカ</t>
    </rPh>
    <phoneticPr fontId="16"/>
  </si>
  <si>
    <t>対象経費</t>
    <rPh sb="0" eb="2">
      <t>タイショウ</t>
    </rPh>
    <rPh sb="2" eb="4">
      <t>ケイヒ</t>
    </rPh>
    <phoneticPr fontId="2"/>
  </si>
  <si>
    <t>第　　号</t>
    <rPh sb="0" eb="1">
      <t>ダイ</t>
    </rPh>
    <rPh sb="3" eb="4">
      <t>ゴウ</t>
    </rPh>
    <phoneticPr fontId="2"/>
  </si>
  <si>
    <t>２次追加関係</t>
    <rPh sb="1" eb="2">
      <t>ジ</t>
    </rPh>
    <rPh sb="2" eb="4">
      <t>ツイカ</t>
    </rPh>
    <rPh sb="4" eb="6">
      <t>カンケイ</t>
    </rPh>
    <phoneticPr fontId="2"/>
  </si>
  <si>
    <t>１次追加関係</t>
    <rPh sb="1" eb="2">
      <t>ジ</t>
    </rPh>
    <rPh sb="2" eb="4">
      <t>ツイカ</t>
    </rPh>
    <rPh sb="4" eb="6">
      <t>カンケイ</t>
    </rPh>
    <phoneticPr fontId="2"/>
  </si>
  <si>
    <t>３次追加関係</t>
    <rPh sb="1" eb="2">
      <t>ジ</t>
    </rPh>
    <rPh sb="2" eb="4">
      <t>ツイカ</t>
    </rPh>
    <rPh sb="4" eb="6">
      <t>カンケイ</t>
    </rPh>
    <phoneticPr fontId="2"/>
  </si>
  <si>
    <t>その他</t>
    <rPh sb="2" eb="3">
      <t>タ</t>
    </rPh>
    <phoneticPr fontId="2"/>
  </si>
  <si>
    <t>４）</t>
    <phoneticPr fontId="2"/>
  </si>
  <si>
    <t>当初配分額を入力してください。</t>
    <rPh sb="0" eb="2">
      <t>トウショ</t>
    </rPh>
    <rPh sb="2" eb="4">
      <t>ハイブン</t>
    </rPh>
    <rPh sb="4" eb="5">
      <t>ガク</t>
    </rPh>
    <rPh sb="6" eb="8">
      <t>ニュウリョク</t>
    </rPh>
    <phoneticPr fontId="2"/>
  </si>
  <si>
    <t>※追加配分があったら1次から順に配分額を入力してください。</t>
    <rPh sb="1" eb="3">
      <t>ツイカ</t>
    </rPh>
    <rPh sb="3" eb="5">
      <t>ハイブン</t>
    </rPh>
    <rPh sb="11" eb="12">
      <t>ジ</t>
    </rPh>
    <rPh sb="14" eb="15">
      <t>ジュン</t>
    </rPh>
    <rPh sb="16" eb="18">
      <t>ハイブン</t>
    </rPh>
    <rPh sb="18" eb="19">
      <t>ガク</t>
    </rPh>
    <rPh sb="20" eb="22">
      <t>ニュウリョク</t>
    </rPh>
    <phoneticPr fontId="2"/>
  </si>
  <si>
    <t>【当初配分額執行にあたり】</t>
    <rPh sb="1" eb="3">
      <t>トウショ</t>
    </rPh>
    <rPh sb="3" eb="5">
      <t>ハイブン</t>
    </rPh>
    <rPh sb="5" eb="6">
      <t>ガク</t>
    </rPh>
    <rPh sb="6" eb="8">
      <t>シッコウ</t>
    </rPh>
    <phoneticPr fontId="2"/>
  </si>
  <si>
    <t>※年間計画を作成し、当初申請様式をスポーツ協会に提出して下さい。</t>
    <rPh sb="1" eb="3">
      <t>ネンカン</t>
    </rPh>
    <rPh sb="3" eb="5">
      <t>ケイカク</t>
    </rPh>
    <rPh sb="6" eb="8">
      <t>サクセイ</t>
    </rPh>
    <rPh sb="10" eb="12">
      <t>トウショ</t>
    </rPh>
    <rPh sb="12" eb="14">
      <t>シンセイ</t>
    </rPh>
    <rPh sb="14" eb="16">
      <t>ヨウシキ</t>
    </rPh>
    <rPh sb="21" eb="23">
      <t>キョウカイ</t>
    </rPh>
    <rPh sb="24" eb="26">
      <t>テイシュツ</t>
    </rPh>
    <rPh sb="28" eb="29">
      <t>クダ</t>
    </rPh>
    <phoneticPr fontId="2"/>
  </si>
  <si>
    <t>※事業毎に実績報告書の作成</t>
    <rPh sb="1" eb="3">
      <t>ジギョウ</t>
    </rPh>
    <rPh sb="3" eb="4">
      <t>ゴト</t>
    </rPh>
    <rPh sb="5" eb="7">
      <t>ジッセキ</t>
    </rPh>
    <rPh sb="7" eb="10">
      <t>ホウコクショ</t>
    </rPh>
    <rPh sb="11" eb="13">
      <t>サクセイ</t>
    </rPh>
    <phoneticPr fontId="2"/>
  </si>
  <si>
    <t>※事業終了後に当初実績報告様式をスポーツ協会に提出</t>
    <rPh sb="1" eb="3">
      <t>ジギョウ</t>
    </rPh>
    <rPh sb="3" eb="5">
      <t>シュウリョウ</t>
    </rPh>
    <rPh sb="5" eb="6">
      <t>ゴ</t>
    </rPh>
    <rPh sb="7" eb="9">
      <t>トウショ</t>
    </rPh>
    <rPh sb="9" eb="11">
      <t>ジッセキ</t>
    </rPh>
    <rPh sb="11" eb="13">
      <t>ホウコク</t>
    </rPh>
    <rPh sb="13" eb="15">
      <t>ヨウシキ</t>
    </rPh>
    <rPh sb="20" eb="22">
      <t>キョウカイ</t>
    </rPh>
    <rPh sb="23" eb="25">
      <t>テイシュツ</t>
    </rPh>
    <phoneticPr fontId="2"/>
  </si>
  <si>
    <t>各自追加配分</t>
    <rPh sb="0" eb="2">
      <t>カクジ</t>
    </rPh>
    <rPh sb="2" eb="4">
      <t>ツイカ</t>
    </rPh>
    <rPh sb="4" eb="6">
      <t>ハイブン</t>
    </rPh>
    <phoneticPr fontId="2"/>
  </si>
  <si>
    <t>※特別配分の追加が行われる場合は、〇次追加関係書類で作業して下さい。</t>
    <rPh sb="1" eb="3">
      <t>トクベツ</t>
    </rPh>
    <rPh sb="3" eb="5">
      <t>ハイブン</t>
    </rPh>
    <rPh sb="6" eb="8">
      <t>ツイカ</t>
    </rPh>
    <rPh sb="9" eb="10">
      <t>オコナ</t>
    </rPh>
    <rPh sb="13" eb="15">
      <t>バアイ</t>
    </rPh>
    <rPh sb="18" eb="19">
      <t>ジ</t>
    </rPh>
    <rPh sb="19" eb="21">
      <t>ツイカ</t>
    </rPh>
    <rPh sb="21" eb="23">
      <t>カンケイ</t>
    </rPh>
    <rPh sb="23" eb="25">
      <t>ショルイ</t>
    </rPh>
    <rPh sb="26" eb="28">
      <t>サギョウ</t>
    </rPh>
    <rPh sb="30" eb="31">
      <t>クダ</t>
    </rPh>
    <phoneticPr fontId="2"/>
  </si>
  <si>
    <t>※申請時は、まず総括表に事業額を入力して下さい。</t>
    <rPh sb="1" eb="4">
      <t>シンセイジ</t>
    </rPh>
    <rPh sb="8" eb="11">
      <t>ソウカツヒョウ</t>
    </rPh>
    <rPh sb="12" eb="14">
      <t>ジギョウ</t>
    </rPh>
    <rPh sb="14" eb="15">
      <t>ガク</t>
    </rPh>
    <rPh sb="16" eb="18">
      <t>ニュウリョク</t>
    </rPh>
    <rPh sb="20" eb="21">
      <t>クダ</t>
    </rPh>
    <phoneticPr fontId="2"/>
  </si>
  <si>
    <t>※申請様式で、入力が必要な個所は黄色く網掛けしてあります。</t>
    <rPh sb="1" eb="3">
      <t>シンセイ</t>
    </rPh>
    <rPh sb="3" eb="5">
      <t>ヨウシキ</t>
    </rPh>
    <rPh sb="7" eb="9">
      <t>ニュウリョク</t>
    </rPh>
    <rPh sb="10" eb="12">
      <t>ヒツヨウ</t>
    </rPh>
    <rPh sb="13" eb="15">
      <t>カショ</t>
    </rPh>
    <rPh sb="16" eb="18">
      <t>キイロ</t>
    </rPh>
    <rPh sb="19" eb="21">
      <t>アミカ</t>
    </rPh>
    <phoneticPr fontId="2"/>
  </si>
  <si>
    <t>　　　　</t>
    <phoneticPr fontId="2"/>
  </si>
  <si>
    <t>網掛け以外は入力しないでください。</t>
    <rPh sb="0" eb="2">
      <t>アミカ</t>
    </rPh>
    <rPh sb="3" eb="5">
      <t>イガイ</t>
    </rPh>
    <rPh sb="6" eb="8">
      <t>ニュウリョク</t>
    </rPh>
    <phoneticPr fontId="2"/>
  </si>
  <si>
    <t>※事業終了後、〇次追加　実績報告書を作成して下さい。</t>
    <rPh sb="1" eb="3">
      <t>ジギョウ</t>
    </rPh>
    <rPh sb="3" eb="5">
      <t>シュウリョウ</t>
    </rPh>
    <rPh sb="5" eb="6">
      <t>ゴ</t>
    </rPh>
    <rPh sb="8" eb="9">
      <t>ジ</t>
    </rPh>
    <rPh sb="9" eb="11">
      <t>ツイカ</t>
    </rPh>
    <rPh sb="12" eb="14">
      <t>ジッセキ</t>
    </rPh>
    <rPh sb="14" eb="17">
      <t>ホウコクショ</t>
    </rPh>
    <rPh sb="18" eb="20">
      <t>サクセイ</t>
    </rPh>
    <rPh sb="22" eb="23">
      <t>クダ</t>
    </rPh>
    <phoneticPr fontId="2"/>
  </si>
  <si>
    <t>※支払が終了後、〇次　追加実績報告様式を提出して下さい。</t>
    <rPh sb="1" eb="3">
      <t>シハライ</t>
    </rPh>
    <rPh sb="4" eb="6">
      <t>シュウリョウ</t>
    </rPh>
    <rPh sb="6" eb="7">
      <t>ゴ</t>
    </rPh>
    <rPh sb="9" eb="10">
      <t>ジ</t>
    </rPh>
    <rPh sb="11" eb="13">
      <t>ツイカ</t>
    </rPh>
    <rPh sb="13" eb="15">
      <t>ジッセキ</t>
    </rPh>
    <rPh sb="15" eb="17">
      <t>ホウコク</t>
    </rPh>
    <rPh sb="17" eb="19">
      <t>ヨウシキ</t>
    </rPh>
    <rPh sb="20" eb="22">
      <t>テイシュツ</t>
    </rPh>
    <rPh sb="24" eb="25">
      <t>クダ</t>
    </rPh>
    <phoneticPr fontId="2"/>
  </si>
  <si>
    <t>ver.1</t>
    <phoneticPr fontId="2"/>
  </si>
  <si>
    <t>令和  年度</t>
    <rPh sb="0" eb="2">
      <t>レイワ</t>
    </rPh>
    <rPh sb="4" eb="6">
      <t>ネンド</t>
    </rPh>
    <phoneticPr fontId="2"/>
  </si>
  <si>
    <t>福井県○○協会（連盟）</t>
    <rPh sb="0" eb="2">
      <t>フクイ</t>
    </rPh>
    <rPh sb="2" eb="3">
      <t>ケン</t>
    </rPh>
    <rPh sb="5" eb="7">
      <t>キョウカイ</t>
    </rPh>
    <rPh sb="8" eb="10">
      <t>レンメイ</t>
    </rPh>
    <phoneticPr fontId="2"/>
  </si>
  <si>
    <t>変更追加</t>
    <rPh sb="0" eb="2">
      <t>ヘンコウ</t>
    </rPh>
    <rPh sb="2" eb="4">
      <t>ツイカ</t>
    </rPh>
    <phoneticPr fontId="2"/>
  </si>
  <si>
    <r>
      <t>　</t>
    </r>
    <r>
      <rPr>
        <u val="double"/>
        <sz val="11"/>
        <color rgb="FF000000"/>
        <rFont val="ＭＳ 明朝"/>
        <family val="1"/>
        <charset val="128"/>
      </rPr>
      <t>様式①－１（変更）</t>
    </r>
  </si>
  <si>
    <t>第　　号　</t>
    <rPh sb="0" eb="1">
      <t>ダイ</t>
    </rPh>
    <rPh sb="3" eb="4">
      <t>ゴウ</t>
    </rPh>
    <phoneticPr fontId="2"/>
  </si>
  <si>
    <t>令和〇年〇月○日</t>
    <rPh sb="0" eb="2">
      <t>レイワ</t>
    </rPh>
    <rPh sb="2" eb="8">
      <t>マルネンマルガツマルニチ</t>
    </rPh>
    <phoneticPr fontId="2"/>
  </si>
  <si>
    <t>補助金変更交付申請書</t>
  </si>
  <si>
    <t>記</t>
  </si>
  <si>
    <t>１　既　交　付　決　定　額    　</t>
    <phoneticPr fontId="2"/>
  </si>
  <si>
    <t>金． 　</t>
    <phoneticPr fontId="2"/>
  </si>
  <si>
    <t>円</t>
  </si>
  <si>
    <t>２　変 更 交 付 申 請 額　</t>
    <phoneticPr fontId="2"/>
  </si>
  <si>
    <t>３　変　　更　　額　　　</t>
    <phoneticPr fontId="2"/>
  </si>
  <si>
    <r>
      <t>４　変更理由</t>
    </r>
    <r>
      <rPr>
        <sz val="11"/>
        <color theme="1"/>
        <rFont val="ＭＳ 明朝"/>
        <family val="1"/>
        <charset val="128"/>
      </rPr>
      <t>　　　</t>
    </r>
  </si>
  <si>
    <t>様式①－２（変更）</t>
    <rPh sb="6" eb="8">
      <t>ヘンコウ</t>
    </rPh>
    <phoneticPr fontId="16"/>
  </si>
  <si>
    <t>増減額</t>
    <rPh sb="0" eb="3">
      <t>ゾウゲンガク</t>
    </rPh>
    <phoneticPr fontId="16"/>
  </si>
  <si>
    <t>変更予算額</t>
    <rPh sb="0" eb="2">
      <t>ヘンコウ</t>
    </rPh>
    <rPh sb="2" eb="5">
      <t>ヨサンガク</t>
    </rPh>
    <phoneticPr fontId="16"/>
  </si>
  <si>
    <r>
      <t>　</t>
    </r>
    <r>
      <rPr>
        <u val="double"/>
        <sz val="11"/>
        <color rgb="FF000000"/>
        <rFont val="ＭＳ 明朝"/>
        <family val="1"/>
        <charset val="128"/>
      </rPr>
      <t>様式②（変更）</t>
    </r>
    <phoneticPr fontId="2"/>
  </si>
  <si>
    <t>補助金変更交付請求書</t>
    <rPh sb="7" eb="10">
      <t>セイキュウショ</t>
    </rPh>
    <phoneticPr fontId="2"/>
  </si>
  <si>
    <t>　請求額</t>
    <rPh sb="1" eb="3">
      <t>セイキュウ</t>
    </rPh>
    <rPh sb="3" eb="4">
      <t>ガク</t>
    </rPh>
    <phoneticPr fontId="2"/>
  </si>
  <si>
    <t>　令和　　年　月　日付け県スポ協発第　　号で交付決定のあった令和　　年度競技力向上対策事業（国体強化対策事業）特別配分について次のとおり変更して交付を受けたいので、関係書類を添え下記のとおり申請します。</t>
    <rPh sb="55" eb="57">
      <t>トクベツ</t>
    </rPh>
    <rPh sb="57" eb="59">
      <t>ハイブン</t>
    </rPh>
    <phoneticPr fontId="2"/>
  </si>
  <si>
    <t>　令和４年度競技力向上対策事業（国体強化対策事業）特別配分（変更追加）補助金として、下記の金額を交付されるよう請求します。</t>
    <rPh sb="1" eb="3">
      <t>レイワ</t>
    </rPh>
    <rPh sb="4" eb="6">
      <t>ネンド</t>
    </rPh>
    <rPh sb="6" eb="9">
      <t>キョウギリョク</t>
    </rPh>
    <rPh sb="9" eb="11">
      <t>コウジョウ</t>
    </rPh>
    <rPh sb="11" eb="13">
      <t>タイサク</t>
    </rPh>
    <rPh sb="13" eb="15">
      <t>ジギョウ</t>
    </rPh>
    <rPh sb="16" eb="24">
      <t>コクタイキョウカタイサクジギョウ</t>
    </rPh>
    <rPh sb="25" eb="27">
      <t>トクベツ</t>
    </rPh>
    <rPh sb="27" eb="29">
      <t>ハイブン</t>
    </rPh>
    <rPh sb="30" eb="32">
      <t>ヘンコウ</t>
    </rPh>
    <rPh sb="32" eb="34">
      <t>ツイカ</t>
    </rPh>
    <rPh sb="35" eb="38">
      <t>ホジョキン</t>
    </rPh>
    <rPh sb="42" eb="44">
      <t>カキ</t>
    </rPh>
    <rPh sb="45" eb="47">
      <t>キンガク</t>
    </rPh>
    <rPh sb="48" eb="50">
      <t>コウフ</t>
    </rPh>
    <rPh sb="55" eb="57">
      <t>セイキュウ</t>
    </rPh>
    <phoneticPr fontId="2"/>
  </si>
  <si>
    <t>令和○年４月１日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</si>
</sst>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名&quot;"/>
    <numFmt numFmtId="177" formatCode="#,##0_);[Red]\(#,##0\)"/>
    <numFmt numFmtId="178" formatCode="#,##0;&quot;△ &quot;#,##0"/>
    <numFmt numFmtId="179" formatCode="#,###&quot;円&quot;"/>
    <numFmt numFmtId="180" formatCode="0_ "/>
    <numFmt numFmtId="181" formatCode="0;&quot;△ &quot;0"/>
    <numFmt numFmtId="182" formatCode="#,###"/>
  </numFmts>
  <fonts count="63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name val="DejaVu Sans"/>
      <family val="2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DejaVu Sans"/>
      <family val="2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DejaVu Sans"/>
      <family val="2"/>
    </font>
    <font>
      <strike/>
      <sz val="1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u/>
      <sz val="11"/>
      <color indexed="8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sz val="10"/>
      <color indexed="8"/>
      <name val="HGSｺﾞｼｯｸM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u val="double"/>
      <sz val="11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 val="double"/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000000"/>
      <name val="ＭＳ 明朝"/>
      <family val="1"/>
      <charset val="128"/>
    </font>
    <font>
      <u val="double"/>
      <sz val="10"/>
      <color indexed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thin">
        <color indexed="12"/>
      </right>
      <top style="medium">
        <color indexed="10"/>
      </top>
      <bottom style="thin">
        <color indexed="12"/>
      </bottom>
      <diagonal/>
    </border>
    <border>
      <left/>
      <right style="double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10"/>
      </right>
      <top style="medium">
        <color indexed="10"/>
      </top>
      <bottom style="thin">
        <color indexed="12"/>
      </bottom>
      <diagonal/>
    </border>
    <border>
      <left/>
      <right style="medium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double">
        <color indexed="10"/>
      </right>
      <top/>
      <bottom style="thin">
        <color indexed="12"/>
      </bottom>
      <diagonal/>
    </border>
    <border>
      <left style="double">
        <color indexed="10"/>
      </left>
      <right style="double">
        <color indexed="10"/>
      </right>
      <top/>
      <bottom style="thin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/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medium">
        <color indexed="10"/>
      </bottom>
      <diagonal/>
    </border>
    <border>
      <left/>
      <right style="double">
        <color indexed="10"/>
      </right>
      <top style="thin">
        <color indexed="12"/>
      </top>
      <bottom style="medium">
        <color indexed="10"/>
      </bottom>
      <diagonal/>
    </border>
    <border>
      <left style="double">
        <color indexed="10"/>
      </left>
      <right/>
      <top style="thin">
        <color indexed="12"/>
      </top>
      <bottom style="medium">
        <color indexed="10"/>
      </bottom>
      <diagonal/>
    </border>
    <border>
      <left/>
      <right/>
      <top style="thin">
        <color indexed="12"/>
      </top>
      <bottom style="medium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medium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/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medium">
        <color indexed="10"/>
      </bottom>
      <diagonal/>
    </border>
    <border>
      <left/>
      <right style="double">
        <color indexed="10"/>
      </right>
      <top style="thin">
        <color indexed="12"/>
      </top>
      <bottom style="medium">
        <color indexed="10"/>
      </bottom>
      <diagonal/>
    </border>
    <border>
      <left style="double">
        <color indexed="10"/>
      </left>
      <right/>
      <top style="thin">
        <color indexed="12"/>
      </top>
      <bottom style="medium">
        <color indexed="10"/>
      </bottom>
      <diagonal/>
    </border>
    <border>
      <left/>
      <right/>
      <top style="thin">
        <color indexed="12"/>
      </top>
      <bottom style="medium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medium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177" fontId="21" fillId="0" borderId="0" applyBorder="0" applyProtection="0"/>
    <xf numFmtId="0" fontId="32" fillId="0" borderId="0">
      <alignment vertical="center"/>
    </xf>
    <xf numFmtId="0" fontId="43" fillId="0" borderId="0">
      <alignment vertical="center"/>
    </xf>
  </cellStyleXfs>
  <cellXfs count="694">
    <xf numFmtId="0" fontId="0" fillId="0" borderId="0" xfId="0">
      <alignment vertic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8" fontId="6" fillId="0" borderId="3" xfId="1" applyFont="1" applyBorder="1" applyAlignment="1">
      <alignment vertical="center" wrapText="1"/>
    </xf>
    <xf numFmtId="38" fontId="6" fillId="0" borderId="3" xfId="1" applyFont="1" applyBorder="1" applyAlignment="1">
      <alignment horizontal="right" vertical="center" wrapText="1"/>
    </xf>
    <xf numFmtId="0" fontId="0" fillId="0" borderId="16" xfId="0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38" fontId="8" fillId="0" borderId="4" xfId="1" applyFont="1" applyBorder="1" applyAlignment="1">
      <alignment horizontal="right" vertical="center" shrinkToFit="1"/>
    </xf>
    <xf numFmtId="38" fontId="8" fillId="0" borderId="14" xfId="1" applyFont="1" applyBorder="1" applyAlignment="1">
      <alignment horizontal="right" vertical="center" shrinkToFit="1"/>
    </xf>
    <xf numFmtId="0" fontId="11" fillId="0" borderId="23" xfId="0" applyFont="1" applyBorder="1" applyAlignment="1">
      <alignment horizontal="center" vertical="center" shrinkToFit="1"/>
    </xf>
    <xf numFmtId="38" fontId="8" fillId="0" borderId="3" xfId="1" applyFont="1" applyBorder="1" applyAlignment="1">
      <alignment horizontal="right" vertical="center" shrinkToFit="1"/>
    </xf>
    <xf numFmtId="38" fontId="8" fillId="0" borderId="10" xfId="1" applyFont="1" applyBorder="1" applyAlignment="1">
      <alignment vertical="center" shrinkToFit="1"/>
    </xf>
    <xf numFmtId="38" fontId="8" fillId="0" borderId="27" xfId="1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38" fontId="8" fillId="0" borderId="0" xfId="1" applyFont="1" applyBorder="1" applyAlignment="1">
      <alignment vertical="center" shrinkToFit="1"/>
    </xf>
    <xf numFmtId="0" fontId="4" fillId="0" borderId="0" xfId="0" applyFont="1" applyAlignment="1">
      <alignment vertical="top" wrapText="1"/>
    </xf>
    <xf numFmtId="0" fontId="0" fillId="0" borderId="43" xfId="0" applyBorder="1">
      <alignment vertical="center"/>
    </xf>
    <xf numFmtId="0" fontId="4" fillId="0" borderId="0" xfId="0" applyFont="1" applyAlignment="1">
      <alignment vertical="center" wrapText="1"/>
    </xf>
    <xf numFmtId="38" fontId="8" fillId="0" borderId="56" xfId="1" applyFont="1" applyBorder="1" applyAlignment="1">
      <alignment vertical="center" shrinkToFit="1"/>
    </xf>
    <xf numFmtId="38" fontId="8" fillId="0" borderId="7" xfId="1" applyFont="1" applyBorder="1" applyAlignment="1">
      <alignment horizontal="right" vertical="center" shrinkToFit="1"/>
    </xf>
    <xf numFmtId="0" fontId="0" fillId="2" borderId="0" xfId="0" applyFill="1">
      <alignment vertic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0" xfId="0" applyFill="1" applyAlignment="1" applyProtection="1">
      <protection locked="0"/>
    </xf>
    <xf numFmtId="0" fontId="0" fillId="3" borderId="0" xfId="0" applyFill="1" applyAlignment="1"/>
    <xf numFmtId="0" fontId="23" fillId="0" borderId="0" xfId="0" applyFont="1" applyAlignment="1"/>
    <xf numFmtId="177" fontId="0" fillId="0" borderId="75" xfId="0" applyNumberFormat="1" applyBorder="1" applyAlignment="1" applyProtection="1">
      <alignment horizontal="center" vertical="center"/>
      <protection locked="0"/>
    </xf>
    <xf numFmtId="177" fontId="0" fillId="0" borderId="77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29" fillId="4" borderId="0" xfId="0" applyFont="1" applyFill="1" applyAlignment="1">
      <alignment horizontal="left" vertical="center"/>
    </xf>
    <xf numFmtId="0" fontId="29" fillId="4" borderId="0" xfId="0" applyFont="1" applyFill="1">
      <alignment vertical="center"/>
    </xf>
    <xf numFmtId="0" fontId="29" fillId="4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right" vertical="center"/>
    </xf>
    <xf numFmtId="0" fontId="29" fillId="2" borderId="0" xfId="0" applyFont="1" applyFill="1">
      <alignment vertical="center"/>
    </xf>
    <xf numFmtId="0" fontId="29" fillId="3" borderId="0" xfId="0" applyFont="1" applyFill="1" applyAlignment="1">
      <alignment horizontal="right" vertical="center"/>
    </xf>
    <xf numFmtId="0" fontId="29" fillId="3" borderId="0" xfId="0" applyFont="1" applyFill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29" fillId="3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29" fillId="5" borderId="0" xfId="0" applyFont="1" applyFill="1">
      <alignment vertical="center"/>
    </xf>
    <xf numFmtId="0" fontId="29" fillId="5" borderId="0" xfId="0" applyFont="1" applyFill="1" applyAlignment="1">
      <alignment horizontal="right" vertical="center"/>
    </xf>
    <xf numFmtId="0" fontId="0" fillId="2" borderId="49" xfId="0" applyFill="1" applyBorder="1">
      <alignment vertical="center"/>
    </xf>
    <xf numFmtId="0" fontId="0" fillId="2" borderId="5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8" xfId="0" applyFill="1" applyBorder="1">
      <alignment vertical="center"/>
    </xf>
    <xf numFmtId="0" fontId="29" fillId="2" borderId="0" xfId="0" applyFont="1" applyFill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0" fillId="3" borderId="2" xfId="0" applyFill="1" applyBorder="1" applyAlignment="1"/>
    <xf numFmtId="0" fontId="0" fillId="3" borderId="38" xfId="0" applyFill="1" applyBorder="1" applyAlignment="1"/>
    <xf numFmtId="0" fontId="0" fillId="3" borderId="43" xfId="0" applyFill="1" applyBorder="1" applyAlignment="1"/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0" fontId="0" fillId="3" borderId="42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>
      <alignment horizontal="left" vertical="center"/>
    </xf>
    <xf numFmtId="0" fontId="40" fillId="2" borderId="0" xfId="0" applyFont="1" applyFill="1" applyAlignment="1">
      <alignment horizontal="right" vertical="center"/>
    </xf>
    <xf numFmtId="38" fontId="0" fillId="2" borderId="0" xfId="1" applyFont="1" applyFill="1">
      <alignment vertical="center"/>
    </xf>
    <xf numFmtId="0" fontId="26" fillId="2" borderId="0" xfId="0" applyFont="1" applyFill="1" applyAlignment="1">
      <alignment vertical="center" shrinkToFi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38" fontId="0" fillId="2" borderId="16" xfId="1" applyFont="1" applyFill="1" applyBorder="1" applyAlignment="1">
      <alignment horizontal="right" vertical="center" shrinkToFit="1"/>
    </xf>
    <xf numFmtId="38" fontId="0" fillId="2" borderId="0" xfId="1" applyFont="1" applyFill="1" applyBorder="1" applyAlignment="1">
      <alignment horizontal="right" vertical="center"/>
    </xf>
    <xf numFmtId="38" fontId="0" fillId="2" borderId="16" xfId="1" applyFont="1" applyFill="1" applyBorder="1" applyAlignment="1">
      <alignment horizontal="right" vertical="center"/>
    </xf>
    <xf numFmtId="38" fontId="0" fillId="2" borderId="0" xfId="1" applyFont="1" applyFill="1" applyAlignment="1">
      <alignment horizontal="right" vertical="center"/>
    </xf>
    <xf numFmtId="38" fontId="0" fillId="2" borderId="0" xfId="1" applyFont="1" applyFill="1" applyAlignment="1">
      <alignment horizontal="center" vertical="center"/>
    </xf>
    <xf numFmtId="38" fontId="28" fillId="2" borderId="0" xfId="1" applyFont="1" applyFill="1" applyBorder="1" applyAlignment="1">
      <alignment horizontal="right" vertical="center"/>
    </xf>
    <xf numFmtId="38" fontId="0" fillId="2" borderId="0" xfId="0" applyNumberFormat="1" applyFill="1">
      <alignment vertical="center"/>
    </xf>
    <xf numFmtId="38" fontId="0" fillId="2" borderId="0" xfId="1" applyFont="1" applyFill="1" applyAlignment="1">
      <alignment horizontal="right" vertical="center" shrinkToFit="1"/>
    </xf>
    <xf numFmtId="38" fontId="0" fillId="2" borderId="0" xfId="0" applyNumberFormat="1" applyFill="1" applyAlignment="1">
      <alignment horizontal="left" vertical="center" shrinkToFit="1"/>
    </xf>
    <xf numFmtId="0" fontId="0" fillId="2" borderId="0" xfId="0" applyFill="1" applyAlignment="1">
      <alignment horizontal="right" vertical="center"/>
    </xf>
    <xf numFmtId="38" fontId="0" fillId="2" borderId="0" xfId="1" applyFont="1" applyFill="1" applyBorder="1">
      <alignment vertical="center"/>
    </xf>
    <xf numFmtId="38" fontId="25" fillId="2" borderId="0" xfId="1" applyFont="1" applyFill="1" applyBorder="1" applyAlignment="1">
      <alignment vertical="center" wrapText="1"/>
    </xf>
    <xf numFmtId="38" fontId="31" fillId="2" borderId="0" xfId="1" applyFont="1" applyFill="1" applyBorder="1" applyAlignment="1">
      <alignment horizontal="right" vertical="center"/>
    </xf>
    <xf numFmtId="0" fontId="0" fillId="2" borderId="84" xfId="0" applyFill="1" applyBorder="1" applyAlignment="1">
      <alignment horizontal="right" vertical="center"/>
    </xf>
    <xf numFmtId="0" fontId="0" fillId="2" borderId="59" xfId="0" applyFill="1" applyBorder="1">
      <alignment vertical="center"/>
    </xf>
    <xf numFmtId="0" fontId="0" fillId="2" borderId="85" xfId="0" applyFill="1" applyBorder="1" applyAlignment="1">
      <alignment horizontal="right" vertical="center"/>
    </xf>
    <xf numFmtId="38" fontId="0" fillId="2" borderId="78" xfId="1" applyFont="1" applyFill="1" applyBorder="1">
      <alignment vertical="center"/>
    </xf>
    <xf numFmtId="38" fontId="0" fillId="2" borderId="78" xfId="1" applyFont="1" applyFill="1" applyBorder="1" applyAlignment="1">
      <alignment horizontal="right" vertical="center"/>
    </xf>
    <xf numFmtId="38" fontId="25" fillId="2" borderId="86" xfId="1" applyFont="1" applyFill="1" applyBorder="1" applyAlignment="1">
      <alignment vertical="center" wrapText="1"/>
    </xf>
    <xf numFmtId="0" fontId="0" fillId="2" borderId="87" xfId="0" applyFill="1" applyBorder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38" fontId="10" fillId="2" borderId="0" xfId="1" applyFont="1" applyFill="1" applyAlignment="1">
      <alignment horizontal="right" vertical="center"/>
    </xf>
    <xf numFmtId="0" fontId="10" fillId="2" borderId="0" xfId="0" quotePrefix="1" applyFont="1" applyFill="1" applyAlignment="1">
      <alignment horizontal="center" vertical="center"/>
    </xf>
    <xf numFmtId="49" fontId="10" fillId="2" borderId="0" xfId="0" applyNumberFormat="1" applyFont="1" applyFill="1">
      <alignment vertical="center"/>
    </xf>
    <xf numFmtId="49" fontId="10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 shrinkToFit="1"/>
    </xf>
    <xf numFmtId="0" fontId="0" fillId="2" borderId="0" xfId="0" applyFill="1" applyAlignment="1"/>
    <xf numFmtId="0" fontId="0" fillId="2" borderId="0" xfId="0" applyFill="1" applyAlignment="1" applyProtection="1">
      <protection locked="0"/>
    </xf>
    <xf numFmtId="0" fontId="14" fillId="2" borderId="57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vertical="center" wrapText="1"/>
    </xf>
    <xf numFmtId="0" fontId="13" fillId="2" borderId="61" xfId="0" applyFont="1" applyFill="1" applyBorder="1" applyAlignment="1">
      <alignment vertical="center" wrapText="1"/>
    </xf>
    <xf numFmtId="0" fontId="18" fillId="2" borderId="0" xfId="0" applyFont="1" applyFill="1" applyAlignment="1">
      <alignment horizontal="right" vertical="center"/>
    </xf>
    <xf numFmtId="0" fontId="23" fillId="2" borderId="0" xfId="0" applyFont="1" applyFill="1" applyAlignment="1"/>
    <xf numFmtId="177" fontId="0" fillId="2" borderId="75" xfId="0" applyNumberFormat="1" applyFill="1" applyBorder="1" applyAlignment="1" applyProtection="1">
      <alignment horizontal="center" vertical="center"/>
      <protection locked="0"/>
    </xf>
    <xf numFmtId="177" fontId="0" fillId="2" borderId="77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28" fillId="0" borderId="2" xfId="0" applyFont="1" applyBorder="1" applyAlignment="1"/>
    <xf numFmtId="0" fontId="0" fillId="0" borderId="0" xfId="0" applyAlignment="1">
      <alignment vertical="center" shrinkToFit="1"/>
    </xf>
    <xf numFmtId="0" fontId="28" fillId="0" borderId="2" xfId="0" applyFont="1" applyBorder="1" applyAlignment="1">
      <alignment shrinkToFit="1"/>
    </xf>
    <xf numFmtId="0" fontId="5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0" xfId="0" applyFill="1">
      <alignment vertical="center"/>
    </xf>
    <xf numFmtId="0" fontId="45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left" vertical="center"/>
    </xf>
    <xf numFmtId="180" fontId="0" fillId="2" borderId="0" xfId="0" applyNumberFormat="1" applyFill="1">
      <alignment vertical="center"/>
    </xf>
    <xf numFmtId="0" fontId="33" fillId="2" borderId="0" xfId="3" applyFont="1" applyFill="1">
      <alignment vertical="center"/>
    </xf>
    <xf numFmtId="0" fontId="33" fillId="2" borderId="0" xfId="3" applyFont="1" applyFill="1" applyAlignment="1">
      <alignment horizontal="right" vertical="center"/>
    </xf>
    <xf numFmtId="0" fontId="33" fillId="2" borderId="6" xfId="3" applyFont="1" applyFill="1" applyBorder="1" applyAlignment="1">
      <alignment horizontal="center" vertical="center"/>
    </xf>
    <xf numFmtId="0" fontId="33" fillId="2" borderId="7" xfId="3" applyFont="1" applyFill="1" applyBorder="1" applyProtection="1">
      <alignment vertical="center"/>
      <protection locked="0"/>
    </xf>
    <xf numFmtId="38" fontId="33" fillId="2" borderId="27" xfId="1" applyFont="1" applyFill="1" applyBorder="1" applyAlignment="1">
      <alignment horizontal="right" vertical="center"/>
    </xf>
    <xf numFmtId="0" fontId="33" fillId="2" borderId="27" xfId="3" applyFont="1" applyFill="1" applyBorder="1" applyAlignment="1">
      <alignment horizontal="left" vertical="center"/>
    </xf>
    <xf numFmtId="0" fontId="35" fillId="2" borderId="0" xfId="3" applyFont="1" applyFill="1" applyAlignment="1">
      <alignment horizontal="right" vertical="center"/>
    </xf>
    <xf numFmtId="0" fontId="35" fillId="2" borderId="0" xfId="3" applyFont="1" applyFill="1" applyAlignment="1">
      <alignment horizontal="left" vertical="center"/>
    </xf>
    <xf numFmtId="38" fontId="41" fillId="2" borderId="0" xfId="1" applyFont="1" applyFill="1" applyBorder="1" applyAlignment="1" applyProtection="1"/>
    <xf numFmtId="38" fontId="42" fillId="2" borderId="0" xfId="1" applyFont="1" applyFill="1" applyAlignment="1" applyProtection="1">
      <alignment vertical="center"/>
    </xf>
    <xf numFmtId="0" fontId="42" fillId="2" borderId="0" xfId="4" applyFont="1" applyFill="1">
      <alignment vertical="center"/>
    </xf>
    <xf numFmtId="0" fontId="42" fillId="2" borderId="0" xfId="4" applyFont="1" applyFill="1" applyAlignment="1">
      <alignment horizontal="center" vertical="center"/>
    </xf>
    <xf numFmtId="0" fontId="33" fillId="2" borderId="0" xfId="4" applyFont="1" applyFill="1">
      <alignment vertical="center"/>
    </xf>
    <xf numFmtId="0" fontId="33" fillId="2" borderId="0" xfId="4" applyFont="1" applyFill="1" applyAlignment="1">
      <alignment horizontal="center" vertical="center"/>
    </xf>
    <xf numFmtId="3" fontId="33" fillId="2" borderId="0" xfId="4" applyNumberFormat="1" applyFont="1" applyFill="1">
      <alignment vertical="center"/>
    </xf>
    <xf numFmtId="0" fontId="44" fillId="2" borderId="0" xfId="4" applyFont="1" applyFill="1" applyAlignment="1">
      <alignment horizontal="right" vertical="center"/>
    </xf>
    <xf numFmtId="0" fontId="35" fillId="2" borderId="0" xfId="4" applyFont="1" applyFill="1" applyAlignment="1">
      <alignment horizontal="right" vertical="center"/>
    </xf>
    <xf numFmtId="0" fontId="35" fillId="2" borderId="0" xfId="4" applyFont="1" applyFill="1" applyProtection="1">
      <alignment vertical="center"/>
      <protection locked="0"/>
    </xf>
    <xf numFmtId="38" fontId="51" fillId="2" borderId="0" xfId="0" applyNumberFormat="1" applyFont="1" applyFill="1">
      <alignment vertical="center"/>
    </xf>
    <xf numFmtId="0" fontId="31" fillId="2" borderId="0" xfId="0" applyFont="1" applyFill="1">
      <alignment vertical="center"/>
    </xf>
    <xf numFmtId="0" fontId="31" fillId="2" borderId="0" xfId="0" applyFont="1" applyFill="1" applyAlignment="1">
      <alignment horizontal="right" vertical="center"/>
    </xf>
    <xf numFmtId="0" fontId="38" fillId="2" borderId="0" xfId="0" applyFont="1" applyFill="1" applyAlignment="1">
      <alignment horizontal="right" vertical="center"/>
    </xf>
    <xf numFmtId="0" fontId="50" fillId="0" borderId="0" xfId="0" applyFont="1" applyAlignment="1">
      <alignment horizontal="center" vertical="center" shrinkToFit="1"/>
    </xf>
    <xf numFmtId="38" fontId="0" fillId="0" borderId="0" xfId="0" applyNumberFormat="1" applyAlignment="1">
      <alignment horizontal="center" vertical="center" shrinkToFit="1"/>
    </xf>
    <xf numFmtId="38" fontId="41" fillId="2" borderId="88" xfId="1" applyFont="1" applyFill="1" applyBorder="1" applyAlignment="1" applyProtection="1"/>
    <xf numFmtId="0" fontId="0" fillId="0" borderId="2" xfId="0" applyBorder="1" applyAlignment="1">
      <alignment horizontal="center" vertical="center"/>
    </xf>
    <xf numFmtId="38" fontId="0" fillId="2" borderId="37" xfId="1" applyFont="1" applyFill="1" applyBorder="1">
      <alignment vertical="center"/>
    </xf>
    <xf numFmtId="38" fontId="27" fillId="2" borderId="0" xfId="1" applyFont="1" applyFill="1" applyBorder="1" applyAlignment="1">
      <alignment horizontal="right" vertical="center"/>
    </xf>
    <xf numFmtId="0" fontId="46" fillId="2" borderId="0" xfId="0" applyFont="1" applyFill="1" applyAlignment="1">
      <alignment horizontal="center" vertical="center"/>
    </xf>
    <xf numFmtId="0" fontId="0" fillId="2" borderId="95" xfId="0" applyFill="1" applyBorder="1">
      <alignment vertical="center"/>
    </xf>
    <xf numFmtId="0" fontId="0" fillId="2" borderId="94" xfId="0" applyFill="1" applyBorder="1">
      <alignment vertical="center"/>
    </xf>
    <xf numFmtId="0" fontId="0" fillId="2" borderId="96" xfId="0" applyFill="1" applyBorder="1">
      <alignment vertical="center"/>
    </xf>
    <xf numFmtId="38" fontId="0" fillId="2" borderId="94" xfId="1" applyFont="1" applyFill="1" applyBorder="1">
      <alignment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 applyProtection="1">
      <alignment horizontal="center" vertical="center"/>
      <protection locked="0"/>
    </xf>
    <xf numFmtId="0" fontId="22" fillId="2" borderId="101" xfId="2" applyNumberFormat="1" applyFont="1" applyFill="1" applyBorder="1" applyAlignment="1" applyProtection="1">
      <alignment horizontal="center" vertical="center" shrinkToFit="1"/>
      <protection locked="0"/>
    </xf>
    <xf numFmtId="177" fontId="0" fillId="2" borderId="102" xfId="2" applyFont="1" applyFill="1" applyBorder="1" applyAlignment="1" applyProtection="1">
      <alignment horizontal="right" vertical="center"/>
      <protection locked="0"/>
    </xf>
    <xf numFmtId="177" fontId="0" fillId="2" borderId="103" xfId="2" applyFont="1" applyFill="1" applyBorder="1" applyAlignment="1" applyProtection="1">
      <alignment horizontal="right" vertical="center"/>
    </xf>
    <xf numFmtId="0" fontId="0" fillId="2" borderId="104" xfId="0" applyFill="1" applyBorder="1" applyAlignment="1">
      <alignment horizontal="center" vertical="center"/>
    </xf>
    <xf numFmtId="0" fontId="0" fillId="2" borderId="105" xfId="0" applyFill="1" applyBorder="1" applyAlignment="1" applyProtection="1">
      <alignment horizontal="center" vertical="center"/>
      <protection locked="0"/>
    </xf>
    <xf numFmtId="177" fontId="0" fillId="2" borderId="108" xfId="2" applyFont="1" applyFill="1" applyBorder="1" applyAlignment="1" applyProtection="1">
      <alignment vertical="center"/>
      <protection locked="0"/>
    </xf>
    <xf numFmtId="177" fontId="0" fillId="2" borderId="109" xfId="2" applyFont="1" applyFill="1" applyBorder="1" applyAlignment="1" applyProtection="1">
      <alignment vertical="center"/>
      <protection locked="0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 applyProtection="1">
      <alignment horizontal="center" vertical="center"/>
      <protection locked="0"/>
    </xf>
    <xf numFmtId="0" fontId="22" fillId="0" borderId="121" xfId="2" applyNumberFormat="1" applyFont="1" applyBorder="1" applyAlignment="1" applyProtection="1">
      <alignment horizontal="center" vertical="center" shrinkToFit="1"/>
      <protection locked="0"/>
    </xf>
    <xf numFmtId="177" fontId="0" fillId="0" borderId="122" xfId="2" applyFont="1" applyBorder="1" applyAlignment="1" applyProtection="1">
      <alignment horizontal="right" vertical="center"/>
      <protection locked="0"/>
    </xf>
    <xf numFmtId="177" fontId="0" fillId="0" borderId="123" xfId="2" applyFont="1" applyBorder="1" applyAlignment="1" applyProtection="1">
      <alignment horizontal="right" vertical="center"/>
    </xf>
    <xf numFmtId="0" fontId="0" fillId="3" borderId="112" xfId="0" applyFill="1" applyBorder="1" applyAlignment="1" applyProtection="1">
      <alignment horizontal="left" vertical="center"/>
      <protection locked="0"/>
    </xf>
    <xf numFmtId="0" fontId="0" fillId="3" borderId="112" xfId="0" applyFill="1" applyBorder="1" applyAlignment="1" applyProtection="1">
      <protection locked="0"/>
    </xf>
    <xf numFmtId="0" fontId="0" fillId="3" borderId="116" xfId="0" applyFill="1" applyBorder="1" applyAlignment="1"/>
    <xf numFmtId="0" fontId="0" fillId="3" borderId="110" xfId="0" applyFill="1" applyBorder="1" applyAlignment="1">
      <alignment horizontal="left" vertical="center"/>
    </xf>
    <xf numFmtId="0" fontId="0" fillId="3" borderId="110" xfId="0" applyFill="1" applyBorder="1" applyAlignment="1"/>
    <xf numFmtId="0" fontId="0" fillId="0" borderId="124" xfId="0" applyBorder="1" applyAlignment="1">
      <alignment horizontal="center" vertical="center"/>
    </xf>
    <xf numFmtId="0" fontId="0" fillId="0" borderId="125" xfId="0" applyBorder="1" applyAlignment="1" applyProtection="1">
      <alignment horizontal="center" vertical="center"/>
      <protection locked="0"/>
    </xf>
    <xf numFmtId="177" fontId="0" fillId="0" borderId="128" xfId="2" applyFont="1" applyBorder="1" applyAlignment="1" applyProtection="1">
      <alignment vertical="center"/>
      <protection locked="0"/>
    </xf>
    <xf numFmtId="177" fontId="0" fillId="0" borderId="129" xfId="2" applyFont="1" applyBorder="1" applyAlignment="1" applyProtection="1">
      <alignment vertical="center"/>
      <protection locked="0"/>
    </xf>
    <xf numFmtId="0" fontId="46" fillId="2" borderId="0" xfId="0" applyFont="1" applyFill="1" applyAlignment="1">
      <alignment horizontal="right" vertical="center"/>
    </xf>
    <xf numFmtId="0" fontId="10" fillId="2" borderId="112" xfId="0" applyFont="1" applyFill="1" applyBorder="1">
      <alignment vertical="center"/>
    </xf>
    <xf numFmtId="0" fontId="28" fillId="0" borderId="0" xfId="0" applyFont="1">
      <alignment vertical="center"/>
    </xf>
    <xf numFmtId="38" fontId="28" fillId="0" borderId="0" xfId="0" applyNumberFormat="1" applyFont="1" applyAlignment="1">
      <alignment horizontal="center" vertical="center" shrinkToFit="1"/>
    </xf>
    <xf numFmtId="0" fontId="33" fillId="2" borderId="30" xfId="3" applyFont="1" applyFill="1" applyBorder="1" applyProtection="1">
      <alignment vertical="center"/>
      <protection locked="0"/>
    </xf>
    <xf numFmtId="0" fontId="59" fillId="2" borderId="30" xfId="3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horizontal="center" vertical="center" shrinkToFit="1"/>
    </xf>
    <xf numFmtId="38" fontId="8" fillId="0" borderId="18" xfId="1" applyFont="1" applyBorder="1" applyAlignment="1">
      <alignment horizontal="right" vertical="center" shrinkToFit="1"/>
    </xf>
    <xf numFmtId="38" fontId="8" fillId="0" borderId="34" xfId="1" applyFont="1" applyBorder="1" applyAlignment="1">
      <alignment horizontal="right" vertical="center" shrinkToFit="1"/>
    </xf>
    <xf numFmtId="38" fontId="8" fillId="0" borderId="23" xfId="1" applyFont="1" applyBorder="1" applyAlignment="1">
      <alignment horizontal="right" vertical="center" shrinkToFit="1"/>
    </xf>
    <xf numFmtId="38" fontId="8" fillId="0" borderId="141" xfId="1" applyFont="1" applyBorder="1" applyAlignment="1">
      <alignment horizontal="right" vertical="center" shrinkToFit="1"/>
    </xf>
    <xf numFmtId="38" fontId="8" fillId="0" borderId="92" xfId="1" applyFont="1" applyBorder="1" applyAlignment="1">
      <alignment horizontal="right" vertical="center" shrinkToFit="1"/>
    </xf>
    <xf numFmtId="38" fontId="8" fillId="0" borderId="131" xfId="1" applyFont="1" applyBorder="1" applyAlignment="1">
      <alignment horizontal="right" vertical="center" shrinkToFit="1"/>
    </xf>
    <xf numFmtId="38" fontId="8" fillId="0" borderId="45" xfId="1" applyFont="1" applyBorder="1" applyAlignment="1">
      <alignment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142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38" fontId="8" fillId="0" borderId="139" xfId="1" applyFont="1" applyBorder="1" applyAlignment="1">
      <alignment vertical="center" shrinkToFit="1"/>
    </xf>
    <xf numFmtId="38" fontId="8" fillId="0" borderId="140" xfId="1" applyFont="1" applyBorder="1" applyAlignment="1">
      <alignment vertical="center" shrinkToFit="1"/>
    </xf>
    <xf numFmtId="38" fontId="8" fillId="0" borderId="143" xfId="1" applyFont="1" applyBorder="1" applyAlignment="1">
      <alignment vertical="center" shrinkToFit="1"/>
    </xf>
    <xf numFmtId="38" fontId="8" fillId="0" borderId="91" xfId="1" applyFont="1" applyBorder="1" applyAlignment="1">
      <alignment vertical="center" shrinkToFit="1"/>
    </xf>
    <xf numFmtId="0" fontId="11" fillId="0" borderId="131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10" fillId="3" borderId="0" xfId="0" applyFont="1" applyFill="1">
      <alignment vertical="center"/>
    </xf>
    <xf numFmtId="38" fontId="10" fillId="0" borderId="79" xfId="1" applyFont="1" applyBorder="1" applyAlignment="1">
      <alignment vertical="center"/>
    </xf>
    <xf numFmtId="38" fontId="10" fillId="0" borderId="80" xfId="1" applyFont="1" applyBorder="1" applyAlignment="1">
      <alignment vertical="center"/>
    </xf>
    <xf numFmtId="38" fontId="10" fillId="0" borderId="144" xfId="0" applyNumberFormat="1" applyFont="1" applyBorder="1">
      <alignment vertical="center"/>
    </xf>
    <xf numFmtId="0" fontId="59" fillId="0" borderId="30" xfId="3" applyFont="1" applyBorder="1" applyAlignment="1" applyProtection="1">
      <alignment horizontal="center" vertical="center" wrapText="1"/>
      <protection locked="0"/>
    </xf>
    <xf numFmtId="38" fontId="0" fillId="0" borderId="144" xfId="0" applyNumberFormat="1" applyBorder="1">
      <alignment vertical="center"/>
    </xf>
    <xf numFmtId="181" fontId="33" fillId="2" borderId="0" xfId="3" applyNumberFormat="1" applyFont="1" applyFill="1">
      <alignment vertical="center"/>
    </xf>
    <xf numFmtId="181" fontId="10" fillId="2" borderId="0" xfId="0" applyNumberFormat="1" applyFont="1" applyFill="1">
      <alignment vertical="center"/>
    </xf>
    <xf numFmtId="0" fontId="36" fillId="2" borderId="0" xfId="0" applyFont="1" applyFill="1">
      <alignment vertical="center"/>
    </xf>
    <xf numFmtId="0" fontId="36" fillId="2" borderId="0" xfId="0" applyFont="1" applyFill="1" applyAlignment="1">
      <alignment horizontal="right" vertical="center"/>
    </xf>
    <xf numFmtId="38" fontId="36" fillId="2" borderId="0" xfId="1" applyFont="1" applyFill="1" applyBorder="1">
      <alignment vertical="center"/>
    </xf>
    <xf numFmtId="58" fontId="0" fillId="2" borderId="0" xfId="0" quotePrefix="1" applyNumberFormat="1" applyFill="1">
      <alignment vertical="center"/>
    </xf>
    <xf numFmtId="0" fontId="51" fillId="2" borderId="0" xfId="0" applyFont="1" applyFill="1">
      <alignment vertical="center"/>
    </xf>
    <xf numFmtId="0" fontId="48" fillId="2" borderId="0" xfId="0" applyFont="1" applyFill="1" applyAlignment="1">
      <alignment horizontal="right" vertical="center"/>
    </xf>
    <xf numFmtId="58" fontId="52" fillId="2" borderId="0" xfId="0" quotePrefix="1" applyNumberFormat="1" applyFont="1" applyFill="1">
      <alignment vertical="center"/>
    </xf>
    <xf numFmtId="0" fontId="52" fillId="2" borderId="0" xfId="0" applyFont="1" applyFill="1" applyAlignment="1">
      <alignment horizontal="left" vertical="center"/>
    </xf>
    <xf numFmtId="0" fontId="52" fillId="2" borderId="0" xfId="0" applyFont="1" applyFill="1">
      <alignment vertical="center"/>
    </xf>
    <xf numFmtId="0" fontId="52" fillId="2" borderId="0" xfId="0" applyFont="1" applyFill="1" applyAlignment="1">
      <alignment horizontal="right" vertical="center"/>
    </xf>
    <xf numFmtId="0" fontId="49" fillId="2" borderId="0" xfId="0" applyFont="1" applyFill="1">
      <alignment vertical="center"/>
    </xf>
    <xf numFmtId="0" fontId="11" fillId="0" borderId="28" xfId="0" applyFont="1" applyBorder="1" applyAlignment="1">
      <alignment horizontal="center" vertical="center" shrinkToFit="1"/>
    </xf>
    <xf numFmtId="38" fontId="8" fillId="0" borderId="29" xfId="1" applyFont="1" applyBorder="1" applyAlignment="1">
      <alignment horizontal="right" vertical="center" shrinkToFit="1"/>
    </xf>
    <xf numFmtId="38" fontId="8" fillId="0" borderId="145" xfId="1" applyFont="1" applyBorder="1" applyAlignment="1">
      <alignment horizontal="right" vertical="center" shrinkToFit="1"/>
    </xf>
    <xf numFmtId="38" fontId="36" fillId="2" borderId="0" xfId="1" applyFont="1" applyFill="1" applyAlignment="1">
      <alignment horizontal="right" vertical="center" shrinkToFit="1"/>
    </xf>
    <xf numFmtId="0" fontId="48" fillId="0" borderId="0" xfId="0" applyFont="1">
      <alignment vertical="center"/>
    </xf>
    <xf numFmtId="0" fontId="46" fillId="2" borderId="0" xfId="0" applyFont="1" applyFill="1">
      <alignment vertical="center"/>
    </xf>
    <xf numFmtId="0" fontId="46" fillId="3" borderId="0" xfId="0" applyFont="1" applyFill="1" applyAlignment="1">
      <alignment horizontal="right" vertical="center"/>
    </xf>
    <xf numFmtId="38" fontId="0" fillId="2" borderId="0" xfId="0" applyNumberFormat="1" applyFill="1" applyAlignment="1">
      <alignment horizontal="right" vertical="center"/>
    </xf>
    <xf numFmtId="38" fontId="62" fillId="2" borderId="0" xfId="1" applyFont="1" applyFill="1" applyBorder="1" applyAlignment="1" applyProtection="1"/>
    <xf numFmtId="0" fontId="33" fillId="2" borderId="0" xfId="4" applyFont="1" applyFill="1" applyAlignment="1">
      <alignment horizontal="right" vertical="center"/>
    </xf>
    <xf numFmtId="0" fontId="33" fillId="2" borderId="5" xfId="4" applyFont="1" applyFill="1" applyBorder="1" applyAlignment="1">
      <alignment horizontal="center" vertical="center"/>
    </xf>
    <xf numFmtId="0" fontId="33" fillId="2" borderId="36" xfId="4" applyFont="1" applyFill="1" applyBorder="1" applyAlignment="1">
      <alignment horizontal="center" vertical="center"/>
    </xf>
    <xf numFmtId="0" fontId="33" fillId="2" borderId="6" xfId="4" applyFont="1" applyFill="1" applyBorder="1" applyAlignment="1">
      <alignment horizontal="center" vertical="center"/>
    </xf>
    <xf numFmtId="3" fontId="33" fillId="2" borderId="3" xfId="4" applyNumberFormat="1" applyFont="1" applyFill="1" applyBorder="1" applyProtection="1">
      <alignment vertical="center"/>
      <protection locked="0"/>
    </xf>
    <xf numFmtId="178" fontId="33" fillId="2" borderId="18" xfId="4" applyNumberFormat="1" applyFont="1" applyFill="1" applyBorder="1" applyProtection="1">
      <alignment vertical="center"/>
      <protection locked="0"/>
    </xf>
    <xf numFmtId="3" fontId="33" fillId="2" borderId="18" xfId="4" applyNumberFormat="1" applyFont="1" applyFill="1" applyBorder="1" applyProtection="1">
      <alignment vertical="center"/>
      <protection locked="0"/>
    </xf>
    <xf numFmtId="0" fontId="33" fillId="2" borderId="7" xfId="4" applyFont="1" applyFill="1" applyBorder="1" applyProtection="1">
      <alignment vertical="center"/>
      <protection locked="0"/>
    </xf>
    <xf numFmtId="3" fontId="33" fillId="2" borderId="29" xfId="4" applyNumberFormat="1" applyFont="1" applyFill="1" applyBorder="1" applyProtection="1">
      <alignment vertical="center"/>
      <protection locked="0"/>
    </xf>
    <xf numFmtId="178" fontId="33" fillId="2" borderId="147" xfId="4" applyNumberFormat="1" applyFont="1" applyFill="1" applyBorder="1" applyProtection="1">
      <alignment vertical="center"/>
      <protection locked="0"/>
    </xf>
    <xf numFmtId="3" fontId="33" fillId="2" borderId="147" xfId="4" applyNumberFormat="1" applyFont="1" applyFill="1" applyBorder="1" applyProtection="1">
      <alignment vertical="center"/>
      <protection locked="0"/>
    </xf>
    <xf numFmtId="0" fontId="33" fillId="2" borderId="30" xfId="4" applyFont="1" applyFill="1" applyBorder="1" applyProtection="1">
      <alignment vertical="center"/>
      <protection locked="0"/>
    </xf>
    <xf numFmtId="3" fontId="33" fillId="2" borderId="10" xfId="4" applyNumberFormat="1" applyFont="1" applyFill="1" applyBorder="1">
      <alignment vertical="center"/>
    </xf>
    <xf numFmtId="178" fontId="33" fillId="2" borderId="15" xfId="4" applyNumberFormat="1" applyFont="1" applyFill="1" applyBorder="1">
      <alignment vertical="center"/>
    </xf>
    <xf numFmtId="3" fontId="33" fillId="2" borderId="15" xfId="4" applyNumberFormat="1" applyFont="1" applyFill="1" applyBorder="1">
      <alignment vertical="center"/>
    </xf>
    <xf numFmtId="0" fontId="33" fillId="2" borderId="27" xfId="4" applyFont="1" applyFill="1" applyBorder="1">
      <alignment vertical="center"/>
    </xf>
    <xf numFmtId="0" fontId="33" fillId="2" borderId="27" xfId="4" applyFont="1" applyFill="1" applyBorder="1" applyAlignment="1">
      <alignment vertical="center" shrinkToFit="1"/>
    </xf>
    <xf numFmtId="58" fontId="33" fillId="2" borderId="0" xfId="4" applyNumberFormat="1" applyFont="1" applyFill="1" applyAlignment="1" applyProtection="1">
      <alignment horizontal="right" vertical="center"/>
      <protection locked="0"/>
    </xf>
    <xf numFmtId="0" fontId="33" fillId="2" borderId="0" xfId="4" applyFont="1" applyFill="1" applyProtection="1">
      <alignment vertical="center"/>
      <protection locked="0"/>
    </xf>
    <xf numFmtId="0" fontId="28" fillId="2" borderId="0" xfId="0" applyFont="1" applyFill="1">
      <alignment vertical="center"/>
    </xf>
    <xf numFmtId="0" fontId="28" fillId="2" borderId="0" xfId="0" applyFont="1" applyFill="1" applyAlignment="1">
      <alignment horizontal="left" vertical="center"/>
    </xf>
    <xf numFmtId="38" fontId="57" fillId="2" borderId="0" xfId="0" applyNumberFormat="1" applyFont="1" applyFill="1">
      <alignment vertical="center"/>
    </xf>
    <xf numFmtId="0" fontId="57" fillId="2" borderId="0" xfId="0" applyFont="1" applyFill="1">
      <alignment vertical="center"/>
    </xf>
    <xf numFmtId="0" fontId="35" fillId="2" borderId="0" xfId="4" applyFont="1" applyFill="1" applyAlignment="1" applyProtection="1">
      <alignment horizontal="left" vertical="center"/>
      <protection locked="0"/>
    </xf>
    <xf numFmtId="38" fontId="0" fillId="0" borderId="0" xfId="1" applyFont="1" applyFill="1" applyBorder="1" applyAlignment="1">
      <alignment horizontal="right" vertical="center"/>
    </xf>
    <xf numFmtId="0" fontId="27" fillId="2" borderId="79" xfId="0" applyFont="1" applyFill="1" applyBorder="1" applyAlignment="1">
      <alignment horizontal="center" vertical="center"/>
    </xf>
    <xf numFmtId="0" fontId="27" fillId="2" borderId="86" xfId="0" applyFont="1" applyFill="1" applyBorder="1" applyAlignment="1">
      <alignment horizontal="center" vertical="center"/>
    </xf>
    <xf numFmtId="0" fontId="27" fillId="2" borderId="80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39" fillId="2" borderId="0" xfId="0" applyFont="1" applyFill="1" applyAlignment="1">
      <alignment horizontal="center" vertical="center"/>
    </xf>
    <xf numFmtId="38" fontId="36" fillId="2" borderId="0" xfId="1" applyFont="1" applyFill="1" applyAlignment="1">
      <alignment horizontal="right" vertical="center" shrinkToFit="1"/>
    </xf>
    <xf numFmtId="38" fontId="0" fillId="2" borderId="86" xfId="1" applyFont="1" applyFill="1" applyBorder="1" applyAlignment="1">
      <alignment horizontal="center" vertical="center"/>
    </xf>
    <xf numFmtId="0" fontId="58" fillId="2" borderId="81" xfId="0" applyFont="1" applyFill="1" applyBorder="1" applyAlignment="1">
      <alignment horizontal="center" vertical="center"/>
    </xf>
    <xf numFmtId="0" fontId="58" fillId="2" borderId="82" xfId="0" applyFont="1" applyFill="1" applyBorder="1" applyAlignment="1">
      <alignment horizontal="center" vertical="center"/>
    </xf>
    <xf numFmtId="0" fontId="58" fillId="2" borderId="83" xfId="0" applyFont="1" applyFill="1" applyBorder="1" applyAlignment="1">
      <alignment horizontal="center" vertical="center"/>
    </xf>
    <xf numFmtId="38" fontId="0" fillId="2" borderId="79" xfId="1" applyFont="1" applyFill="1" applyBorder="1" applyAlignment="1">
      <alignment horizontal="right" vertical="center"/>
    </xf>
    <xf numFmtId="38" fontId="0" fillId="2" borderId="80" xfId="1" applyFont="1" applyFill="1" applyBorder="1" applyAlignment="1">
      <alignment horizontal="right" vertical="center"/>
    </xf>
    <xf numFmtId="178" fontId="0" fillId="2" borderId="79" xfId="1" applyNumberFormat="1" applyFont="1" applyFill="1" applyBorder="1" applyAlignment="1">
      <alignment horizontal="right" vertical="center"/>
    </xf>
    <xf numFmtId="178" fontId="0" fillId="2" borderId="80" xfId="1" applyNumberFormat="1" applyFont="1" applyFill="1" applyBorder="1" applyAlignment="1">
      <alignment horizontal="right" vertical="center"/>
    </xf>
    <xf numFmtId="38" fontId="0" fillId="2" borderId="42" xfId="1" applyFont="1" applyFill="1" applyBorder="1" applyAlignment="1">
      <alignment horizontal="right" vertical="center"/>
    </xf>
    <xf numFmtId="38" fontId="0" fillId="2" borderId="43" xfId="1" applyFont="1" applyFill="1" applyBorder="1" applyAlignment="1">
      <alignment horizontal="right" vertical="center"/>
    </xf>
    <xf numFmtId="38" fontId="0" fillId="2" borderId="0" xfId="1" applyFont="1" applyFill="1" applyBorder="1" applyAlignment="1">
      <alignment horizontal="center" vertical="center" shrinkToFit="1"/>
    </xf>
    <xf numFmtId="38" fontId="0" fillId="2" borderId="0" xfId="1" applyFont="1" applyFill="1" applyBorder="1" applyAlignment="1">
      <alignment horizontal="right" vertical="center" shrinkToFit="1"/>
    </xf>
    <xf numFmtId="0" fontId="0" fillId="2" borderId="0" xfId="0" applyFill="1" applyAlignment="1">
      <alignment horizontal="center" vertical="center"/>
    </xf>
    <xf numFmtId="38" fontId="28" fillId="2" borderId="16" xfId="1" applyFont="1" applyFill="1" applyBorder="1" applyAlignment="1">
      <alignment horizontal="right" vertical="center"/>
    </xf>
    <xf numFmtId="38" fontId="30" fillId="2" borderId="2" xfId="1" applyFont="1" applyFill="1" applyBorder="1" applyAlignment="1">
      <alignment horizontal="center"/>
    </xf>
    <xf numFmtId="0" fontId="26" fillId="3" borderId="0" xfId="0" applyFont="1" applyFill="1" applyAlignment="1">
      <alignment horizontal="center" vertical="center" shrinkToFit="1"/>
    </xf>
    <xf numFmtId="0" fontId="26" fillId="2" borderId="0" xfId="0" applyFont="1" applyFill="1" applyAlignment="1">
      <alignment horizontal="center" shrinkToFit="1"/>
    </xf>
    <xf numFmtId="0" fontId="27" fillId="3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7" fillId="2" borderId="90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right" vertical="center"/>
    </xf>
    <xf numFmtId="0" fontId="52" fillId="2" borderId="0" xfId="0" applyFont="1" applyFill="1" applyAlignment="1">
      <alignment horizontal="center" vertical="center"/>
    </xf>
    <xf numFmtId="0" fontId="0" fillId="2" borderId="49" xfId="0" applyFill="1" applyBorder="1" applyAlignment="1">
      <alignment horizontal="left" vertical="center"/>
    </xf>
    <xf numFmtId="0" fontId="52" fillId="2" borderId="0" xfId="0" applyFont="1" applyFill="1" applyAlignment="1">
      <alignment horizontal="right" vertical="center"/>
    </xf>
    <xf numFmtId="177" fontId="0" fillId="2" borderId="99" xfId="2" applyFont="1" applyFill="1" applyBorder="1" applyAlignment="1" applyProtection="1">
      <alignment horizontal="right" vertical="center"/>
      <protection locked="0"/>
    </xf>
    <xf numFmtId="177" fontId="0" fillId="2" borderId="98" xfId="2" applyFont="1" applyFill="1" applyBorder="1" applyAlignment="1" applyProtection="1">
      <alignment horizontal="right" vertical="center"/>
      <protection locked="0"/>
    </xf>
    <xf numFmtId="0" fontId="0" fillId="2" borderId="99" xfId="2" applyNumberFormat="1" applyFont="1" applyFill="1" applyBorder="1" applyAlignment="1" applyProtection="1">
      <alignment horizontal="left" vertical="center" shrinkToFit="1"/>
      <protection locked="0"/>
    </xf>
    <xf numFmtId="0" fontId="0" fillId="2" borderId="100" xfId="2" applyNumberFormat="1" applyFont="1" applyFill="1" applyBorder="1" applyAlignment="1" applyProtection="1">
      <alignment horizontal="left" vertical="center" shrinkToFit="1"/>
      <protection locked="0"/>
    </xf>
    <xf numFmtId="0" fontId="0" fillId="2" borderId="98" xfId="2" applyNumberFormat="1" applyFont="1" applyFill="1" applyBorder="1" applyAlignment="1" applyProtection="1">
      <alignment horizontal="left" vertical="center" shrinkToFit="1"/>
      <protection locked="0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top" wrapText="1"/>
    </xf>
    <xf numFmtId="0" fontId="0" fillId="2" borderId="62" xfId="0" applyFill="1" applyBorder="1" applyAlignment="1">
      <alignment horizontal="center" vertical="center"/>
    </xf>
    <xf numFmtId="0" fontId="19" fillId="2" borderId="63" xfId="0" applyFont="1" applyFill="1" applyBorder="1" applyAlignment="1" applyProtection="1">
      <alignment horizontal="center" vertical="center"/>
      <protection locked="0"/>
    </xf>
    <xf numFmtId="0" fontId="19" fillId="2" borderId="64" xfId="0" applyFont="1" applyFill="1" applyBorder="1" applyAlignment="1" applyProtection="1">
      <alignment horizontal="center" vertical="center"/>
      <protection locked="0"/>
    </xf>
    <xf numFmtId="0" fontId="19" fillId="2" borderId="65" xfId="0" applyFont="1" applyFill="1" applyBorder="1" applyAlignment="1" applyProtection="1">
      <alignment horizontal="center" vertical="center"/>
      <protection locked="0"/>
    </xf>
    <xf numFmtId="0" fontId="19" fillId="2" borderId="66" xfId="0" applyFont="1" applyFill="1" applyBorder="1" applyAlignment="1" applyProtection="1">
      <alignment horizontal="center" vertical="center"/>
      <protection locked="0"/>
    </xf>
    <xf numFmtId="0" fontId="19" fillId="2" borderId="67" xfId="0" applyFont="1" applyFill="1" applyBorder="1" applyAlignment="1" applyProtection="1">
      <alignment horizontal="center" vertical="center"/>
      <protection locked="0"/>
    </xf>
    <xf numFmtId="0" fontId="19" fillId="2" borderId="71" xfId="0" applyFont="1" applyFill="1" applyBorder="1" applyAlignment="1" applyProtection="1">
      <alignment horizontal="center" vertical="center"/>
      <protection locked="0"/>
    </xf>
    <xf numFmtId="0" fontId="19" fillId="2" borderId="72" xfId="0" applyFont="1" applyFill="1" applyBorder="1" applyAlignment="1" applyProtection="1">
      <alignment horizontal="center" vertical="center"/>
      <protection locked="0"/>
    </xf>
    <xf numFmtId="0" fontId="19" fillId="2" borderId="73" xfId="0" applyFont="1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 shrinkToFit="1"/>
      <protection locked="0"/>
    </xf>
    <xf numFmtId="0" fontId="19" fillId="2" borderId="74" xfId="0" applyFont="1" applyFill="1" applyBorder="1" applyAlignment="1" applyProtection="1">
      <alignment horizontal="center" vertical="center" shrinkToFit="1"/>
      <protection locked="0"/>
    </xf>
    <xf numFmtId="0" fontId="19" fillId="2" borderId="69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shrinkToFit="1"/>
    </xf>
    <xf numFmtId="0" fontId="15" fillId="2" borderId="59" xfId="0" applyFont="1" applyFill="1" applyBorder="1" applyAlignment="1">
      <alignment horizontal="center" vertical="center" shrinkToFit="1"/>
    </xf>
    <xf numFmtId="0" fontId="20" fillId="2" borderId="99" xfId="2" applyNumberFormat="1" applyFont="1" applyFill="1" applyBorder="1" applyAlignment="1" applyProtection="1">
      <alignment horizontal="left" vertical="center" shrinkToFit="1"/>
      <protection locked="0"/>
    </xf>
    <xf numFmtId="0" fontId="20" fillId="2" borderId="100" xfId="2" applyNumberFormat="1" applyFont="1" applyFill="1" applyBorder="1" applyAlignment="1" applyProtection="1">
      <alignment horizontal="left" vertical="center" shrinkToFit="1"/>
      <protection locked="0"/>
    </xf>
    <xf numFmtId="0" fontId="20" fillId="2" borderId="98" xfId="2" applyNumberFormat="1" applyFont="1" applyFill="1" applyBorder="1" applyAlignment="1" applyProtection="1">
      <alignment horizontal="left" vertical="center" shrinkToFit="1"/>
      <protection locked="0"/>
    </xf>
    <xf numFmtId="0" fontId="20" fillId="2" borderId="68" xfId="0" applyFont="1" applyFill="1" applyBorder="1" applyAlignment="1" applyProtection="1">
      <alignment horizontal="center" vertical="center" shrinkToFit="1"/>
      <protection locked="0"/>
    </xf>
    <xf numFmtId="0" fontId="19" fillId="2" borderId="70" xfId="0" applyFont="1" applyFill="1" applyBorder="1" applyAlignment="1" applyProtection="1">
      <alignment horizontal="center" vertical="center"/>
      <protection locked="0"/>
    </xf>
    <xf numFmtId="0" fontId="0" fillId="2" borderId="106" xfId="2" applyNumberFormat="1" applyFont="1" applyFill="1" applyBorder="1" applyAlignment="1" applyProtection="1">
      <alignment horizontal="center" vertical="center" shrinkToFit="1"/>
      <protection locked="0"/>
    </xf>
    <xf numFmtId="0" fontId="0" fillId="2" borderId="107" xfId="2" applyNumberFormat="1" applyFont="1" applyFill="1" applyBorder="1" applyAlignment="1" applyProtection="1">
      <alignment horizontal="center" vertical="center" shrinkToFit="1"/>
      <protection locked="0"/>
    </xf>
    <xf numFmtId="0" fontId="0" fillId="2" borderId="105" xfId="2" applyNumberFormat="1" applyFont="1" applyFill="1" applyBorder="1" applyAlignment="1" applyProtection="1">
      <alignment horizontal="center" vertical="center" shrinkToFit="1"/>
      <protection locked="0"/>
    </xf>
    <xf numFmtId="177" fontId="0" fillId="2" borderId="106" xfId="2" applyFont="1" applyFill="1" applyBorder="1" applyAlignment="1" applyProtection="1">
      <alignment horizontal="right" vertical="center"/>
      <protection locked="0"/>
    </xf>
    <xf numFmtId="177" fontId="0" fillId="2" borderId="105" xfId="2" applyFont="1" applyFill="1" applyBorder="1" applyAlignment="1" applyProtection="1">
      <alignment horizontal="right" vertical="center"/>
      <protection locked="0"/>
    </xf>
    <xf numFmtId="0" fontId="19" fillId="2" borderId="75" xfId="0" applyFont="1" applyFill="1" applyBorder="1" applyAlignment="1" applyProtection="1">
      <alignment horizontal="center" vertical="center"/>
      <protection locked="0"/>
    </xf>
    <xf numFmtId="177" fontId="0" fillId="2" borderId="76" xfId="0" applyNumberFormat="1" applyFill="1" applyBorder="1" applyAlignment="1" applyProtection="1">
      <alignment horizontal="center" vertical="center"/>
      <protection locked="0"/>
    </xf>
    <xf numFmtId="177" fontId="0" fillId="2" borderId="77" xfId="0" applyNumberFormat="1" applyFill="1" applyBorder="1" applyAlignment="1" applyProtection="1">
      <alignment horizontal="center" vertical="center"/>
      <protection locked="0"/>
    </xf>
    <xf numFmtId="0" fontId="0" fillId="2" borderId="99" xfId="2" applyNumberFormat="1" applyFont="1" applyFill="1" applyBorder="1" applyAlignment="1" applyProtection="1">
      <alignment horizontal="center" vertical="center" shrinkToFit="1"/>
      <protection locked="0"/>
    </xf>
    <xf numFmtId="0" fontId="0" fillId="2" borderId="100" xfId="2" applyNumberFormat="1" applyFont="1" applyFill="1" applyBorder="1" applyAlignment="1" applyProtection="1">
      <alignment horizontal="center" vertical="center" shrinkToFit="1"/>
      <protection locked="0"/>
    </xf>
    <xf numFmtId="0" fontId="0" fillId="2" borderId="98" xfId="2" applyNumberFormat="1" applyFont="1" applyFill="1" applyBorder="1" applyAlignment="1" applyProtection="1">
      <alignment horizontal="center" vertical="center" shrinkToFit="1"/>
      <protection locked="0"/>
    </xf>
    <xf numFmtId="177" fontId="0" fillId="2" borderId="99" xfId="2" applyFont="1" applyFill="1" applyBorder="1" applyAlignment="1" applyProtection="1">
      <alignment horizontal="center" vertical="center"/>
      <protection locked="0"/>
    </xf>
    <xf numFmtId="177" fontId="0" fillId="2" borderId="98" xfId="2" applyFont="1" applyFill="1" applyBorder="1" applyAlignment="1" applyProtection="1">
      <alignment horizontal="center" vertical="center"/>
      <protection locked="0"/>
    </xf>
    <xf numFmtId="177" fontId="0" fillId="2" borderId="99" xfId="2" applyFont="1" applyFill="1" applyBorder="1" applyAlignment="1" applyProtection="1">
      <alignment horizontal="right" vertical="center" wrapText="1"/>
      <protection locked="0"/>
    </xf>
    <xf numFmtId="177" fontId="0" fillId="2" borderId="98" xfId="2" applyFont="1" applyFill="1" applyBorder="1" applyAlignment="1" applyProtection="1">
      <alignment horizontal="right" vertical="center" wrapText="1"/>
      <protection locked="0"/>
    </xf>
    <xf numFmtId="0" fontId="34" fillId="2" borderId="0" xfId="4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right" vertical="center"/>
    </xf>
    <xf numFmtId="49" fontId="10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 shrinkToFit="1"/>
    </xf>
    <xf numFmtId="182" fontId="10" fillId="2" borderId="0" xfId="0" applyNumberFormat="1" applyFont="1" applyFill="1" applyAlignment="1">
      <alignment horizontal="left" vertical="center" shrinkToFit="1"/>
    </xf>
    <xf numFmtId="38" fontId="38" fillId="2" borderId="0" xfId="1" applyFont="1" applyFill="1" applyAlignment="1">
      <alignment horizontal="right" vertical="center"/>
    </xf>
    <xf numFmtId="38" fontId="10" fillId="2" borderId="0" xfId="1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33" fillId="2" borderId="135" xfId="4" applyFont="1" applyFill="1" applyBorder="1" applyAlignment="1">
      <alignment horizontal="center" vertical="center"/>
    </xf>
    <xf numFmtId="0" fontId="33" fillId="2" borderId="133" xfId="4" applyFont="1" applyFill="1" applyBorder="1" applyAlignment="1">
      <alignment horizontal="center" vertical="center"/>
    </xf>
    <xf numFmtId="0" fontId="33" fillId="2" borderId="0" xfId="4" applyFont="1" applyFill="1" applyAlignment="1">
      <alignment horizontal="left" vertical="center"/>
    </xf>
    <xf numFmtId="0" fontId="33" fillId="2" borderId="26" xfId="4" applyFont="1" applyFill="1" applyBorder="1" applyAlignment="1">
      <alignment horizontal="center" vertical="center"/>
    </xf>
    <xf numFmtId="0" fontId="33" fillId="2" borderId="16" xfId="4" applyFont="1" applyFill="1" applyBorder="1" applyAlignment="1">
      <alignment horizontal="center" vertical="center"/>
    </xf>
    <xf numFmtId="0" fontId="33" fillId="2" borderId="24" xfId="4" applyFont="1" applyFill="1" applyBorder="1" applyAlignment="1">
      <alignment horizontal="center" vertical="center"/>
    </xf>
    <xf numFmtId="38" fontId="33" fillId="2" borderId="36" xfId="1" applyFont="1" applyFill="1" applyBorder="1" applyAlignment="1" applyProtection="1">
      <alignment horizontal="right" vertical="center"/>
      <protection locked="0"/>
    </xf>
    <xf numFmtId="38" fontId="33" fillId="2" borderId="52" xfId="1" applyFont="1" applyFill="1" applyBorder="1" applyAlignment="1" applyProtection="1">
      <alignment horizontal="right" vertical="center"/>
      <protection locked="0"/>
    </xf>
    <xf numFmtId="38" fontId="33" fillId="2" borderId="44" xfId="1" applyFont="1" applyFill="1" applyBorder="1" applyAlignment="1" applyProtection="1">
      <alignment horizontal="right" vertical="center"/>
      <protection locked="0"/>
    </xf>
    <xf numFmtId="38" fontId="33" fillId="2" borderId="18" xfId="1" applyFont="1" applyFill="1" applyBorder="1" applyAlignment="1" applyProtection="1">
      <alignment horizontal="right" vertical="center"/>
      <protection locked="0"/>
    </xf>
    <xf numFmtId="38" fontId="33" fillId="2" borderId="33" xfId="1" applyFont="1" applyFill="1" applyBorder="1" applyAlignment="1" applyProtection="1">
      <alignment horizontal="right" vertical="center"/>
      <protection locked="0"/>
    </xf>
    <xf numFmtId="38" fontId="33" fillId="2" borderId="34" xfId="1" applyFont="1" applyFill="1" applyBorder="1" applyAlignment="1" applyProtection="1">
      <alignment horizontal="right" vertical="center"/>
      <protection locked="0"/>
    </xf>
    <xf numFmtId="0" fontId="33" fillId="2" borderId="42" xfId="4" applyFont="1" applyFill="1" applyBorder="1" applyAlignment="1">
      <alignment horizontal="center" vertical="center"/>
    </xf>
    <xf numFmtId="0" fontId="33" fillId="2" borderId="93" xfId="4" applyFont="1" applyFill="1" applyBorder="1" applyAlignment="1">
      <alignment horizontal="center" vertical="center"/>
    </xf>
    <xf numFmtId="0" fontId="33" fillId="2" borderId="53" xfId="4" applyFont="1" applyFill="1" applyBorder="1" applyAlignment="1">
      <alignment horizontal="center" vertical="center"/>
    </xf>
    <xf numFmtId="0" fontId="33" fillId="2" borderId="92" xfId="4" applyFont="1" applyFill="1" applyBorder="1" applyAlignment="1">
      <alignment horizontal="center" vertical="center"/>
    </xf>
    <xf numFmtId="0" fontId="33" fillId="2" borderId="47" xfId="4" applyFont="1" applyFill="1" applyBorder="1" applyAlignment="1">
      <alignment horizontal="center" vertical="center"/>
    </xf>
    <xf numFmtId="38" fontId="10" fillId="2" borderId="0" xfId="1" applyFont="1" applyFill="1" applyAlignment="1">
      <alignment horizontal="left" vertical="center" wrapText="1"/>
    </xf>
    <xf numFmtId="0" fontId="46" fillId="2" borderId="0" xfId="0" applyFont="1" applyFill="1" applyAlignment="1">
      <alignment horizontal="center" vertical="center"/>
    </xf>
    <xf numFmtId="38" fontId="56" fillId="2" borderId="0" xfId="0" applyNumberFormat="1" applyFont="1" applyFill="1" applyAlignment="1">
      <alignment horizontal="right" vertical="center"/>
    </xf>
    <xf numFmtId="0" fontId="56" fillId="2" borderId="0" xfId="0" applyFont="1" applyFill="1" applyAlignment="1">
      <alignment horizontal="right" vertical="center"/>
    </xf>
    <xf numFmtId="38" fontId="0" fillId="2" borderId="0" xfId="1" applyFont="1" applyFill="1" applyAlignment="1">
      <alignment horizontal="right" vertical="center"/>
    </xf>
    <xf numFmtId="0" fontId="28" fillId="2" borderId="0" xfId="0" applyFont="1" applyFill="1" applyAlignment="1">
      <alignment horizontal="center" vertical="center"/>
    </xf>
    <xf numFmtId="0" fontId="33" fillId="2" borderId="130" xfId="4" applyFont="1" applyFill="1" applyBorder="1" applyAlignment="1">
      <alignment horizontal="center" vertical="center"/>
    </xf>
    <xf numFmtId="179" fontId="33" fillId="2" borderId="137" xfId="4" applyNumberFormat="1" applyFont="1" applyFill="1" applyBorder="1" applyAlignment="1" applyProtection="1">
      <alignment horizontal="center" vertical="center" shrinkToFit="1"/>
      <protection locked="0"/>
    </xf>
    <xf numFmtId="179" fontId="33" fillId="2" borderId="138" xfId="4" applyNumberFormat="1" applyFont="1" applyFill="1" applyBorder="1" applyAlignment="1" applyProtection="1">
      <alignment horizontal="center" vertical="center" shrinkToFit="1"/>
      <protection locked="0"/>
    </xf>
    <xf numFmtId="0" fontId="10" fillId="2" borderId="140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33" fillId="2" borderId="0" xfId="4" applyFont="1" applyFill="1" applyAlignment="1">
      <alignment horizontal="center" vertical="center"/>
    </xf>
    <xf numFmtId="0" fontId="33" fillId="2" borderId="0" xfId="4" applyFont="1" applyFill="1">
      <alignment vertical="center"/>
    </xf>
    <xf numFmtId="0" fontId="46" fillId="2" borderId="0" xfId="0" applyFont="1" applyFill="1" applyAlignment="1">
      <alignment horizontal="right" vertical="center"/>
    </xf>
    <xf numFmtId="3" fontId="33" fillId="2" borderId="137" xfId="4" applyNumberFormat="1" applyFont="1" applyFill="1" applyBorder="1" applyAlignment="1" applyProtection="1">
      <alignment horizontal="right" vertical="center"/>
      <protection locked="0"/>
    </xf>
    <xf numFmtId="3" fontId="33" fillId="2" borderId="140" xfId="4" applyNumberFormat="1" applyFont="1" applyFill="1" applyBorder="1" applyAlignment="1">
      <alignment horizontal="right" vertical="center"/>
    </xf>
    <xf numFmtId="0" fontId="33" fillId="2" borderId="136" xfId="4" applyFont="1" applyFill="1" applyBorder="1" applyAlignment="1">
      <alignment horizontal="center" vertical="center" wrapText="1"/>
    </xf>
    <xf numFmtId="0" fontId="33" fillId="2" borderId="137" xfId="4" applyFont="1" applyFill="1" applyBorder="1" applyAlignment="1">
      <alignment horizontal="center" vertical="center" wrapText="1"/>
    </xf>
    <xf numFmtId="0" fontId="33" fillId="2" borderId="139" xfId="4" applyFont="1" applyFill="1" applyBorder="1" applyAlignment="1">
      <alignment horizontal="center" vertical="center"/>
    </xf>
    <xf numFmtId="0" fontId="33" fillId="2" borderId="140" xfId="4" applyFont="1" applyFill="1" applyBorder="1" applyAlignment="1">
      <alignment horizontal="center" vertical="center"/>
    </xf>
    <xf numFmtId="38" fontId="33" fillId="2" borderId="30" xfId="1" applyFont="1" applyFill="1" applyBorder="1" applyAlignment="1" applyProtection="1">
      <alignment horizontal="right" vertical="center"/>
      <protection locked="0"/>
    </xf>
    <xf numFmtId="38" fontId="33" fillId="2" borderId="131" xfId="1" applyFont="1" applyFill="1" applyBorder="1" applyAlignment="1" applyProtection="1">
      <alignment horizontal="right" vertical="center"/>
      <protection locked="0"/>
    </xf>
    <xf numFmtId="38" fontId="33" fillId="2" borderId="28" xfId="1" applyFont="1" applyFill="1" applyBorder="1" applyAlignment="1" applyProtection="1">
      <alignment horizontal="right" vertical="center"/>
      <protection locked="0"/>
    </xf>
    <xf numFmtId="38" fontId="33" fillId="2" borderId="27" xfId="1" applyFont="1" applyFill="1" applyBorder="1" applyAlignment="1">
      <alignment horizontal="right" vertical="center"/>
    </xf>
    <xf numFmtId="38" fontId="33" fillId="2" borderId="45" xfId="1" applyFont="1" applyFill="1" applyBorder="1" applyAlignment="1">
      <alignment horizontal="right" vertical="center"/>
    </xf>
    <xf numFmtId="38" fontId="33" fillId="2" borderId="134" xfId="1" applyFont="1" applyFill="1" applyBorder="1" applyAlignment="1">
      <alignment horizontal="right" vertical="center"/>
    </xf>
    <xf numFmtId="0" fontId="33" fillId="2" borderId="131" xfId="4" applyFont="1" applyFill="1" applyBorder="1" applyAlignment="1">
      <alignment horizontal="center" vertical="center"/>
    </xf>
    <xf numFmtId="0" fontId="33" fillId="2" borderId="89" xfId="4" applyFont="1" applyFill="1" applyBorder="1" applyAlignment="1">
      <alignment horizontal="center" vertical="center"/>
    </xf>
    <xf numFmtId="0" fontId="33" fillId="2" borderId="45" xfId="4" applyFont="1" applyFill="1" applyBorder="1" applyAlignment="1">
      <alignment horizontal="center" vertical="center"/>
    </xf>
    <xf numFmtId="0" fontId="33" fillId="2" borderId="1" xfId="4" applyFont="1" applyFill="1" applyBorder="1" applyAlignment="1">
      <alignment horizontal="center" vertical="center"/>
    </xf>
    <xf numFmtId="0" fontId="33" fillId="2" borderId="43" xfId="4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93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92" xfId="0" applyFont="1" applyFill="1" applyBorder="1" applyAlignment="1">
      <alignment horizontal="center" vertical="center"/>
    </xf>
    <xf numFmtId="0" fontId="10" fillId="2" borderId="132" xfId="0" applyFont="1" applyFill="1" applyBorder="1" applyAlignment="1">
      <alignment horizontal="center" vertical="center"/>
    </xf>
    <xf numFmtId="0" fontId="10" fillId="2" borderId="131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vertical="center" shrinkToFit="1"/>
    </xf>
    <xf numFmtId="0" fontId="57" fillId="0" borderId="0" xfId="0" applyFont="1" applyAlignment="1">
      <alignment horizontal="right" vertical="center" shrinkToFit="1"/>
    </xf>
    <xf numFmtId="0" fontId="57" fillId="0" borderId="59" xfId="0" applyFont="1" applyBorder="1" applyAlignment="1">
      <alignment horizontal="right" vertical="center" shrinkToFit="1"/>
    </xf>
    <xf numFmtId="0" fontId="29" fillId="0" borderId="42" xfId="0" applyFont="1" applyBorder="1" applyAlignment="1">
      <alignment horizontal="center" vertical="center" shrinkToFit="1"/>
    </xf>
    <xf numFmtId="0" fontId="29" fillId="0" borderId="110" xfId="0" applyFont="1" applyBorder="1" applyAlignment="1">
      <alignment horizontal="center" vertical="center" shrinkToFit="1"/>
    </xf>
    <xf numFmtId="0" fontId="29" fillId="0" borderId="43" xfId="0" applyFont="1" applyBorder="1" applyAlignment="1">
      <alignment horizontal="center" vertical="center" shrinkToFit="1"/>
    </xf>
    <xf numFmtId="38" fontId="28" fillId="0" borderId="115" xfId="1" applyFont="1" applyFill="1" applyBorder="1" applyAlignment="1">
      <alignment horizontal="right" vertical="center" shrinkToFit="1"/>
    </xf>
    <xf numFmtId="38" fontId="28" fillId="0" borderId="112" xfId="1" applyFont="1" applyFill="1" applyBorder="1" applyAlignment="1">
      <alignment horizontal="right" vertical="center" shrinkToFit="1"/>
    </xf>
    <xf numFmtId="38" fontId="28" fillId="0" borderId="116" xfId="1" applyFont="1" applyFill="1" applyBorder="1" applyAlignment="1">
      <alignment horizontal="right" vertical="center" shrinkToFit="1"/>
    </xf>
    <xf numFmtId="38" fontId="28" fillId="0" borderId="49" xfId="1" applyFont="1" applyFill="1" applyBorder="1" applyAlignment="1">
      <alignment horizontal="right" vertical="center" shrinkToFit="1"/>
    </xf>
    <xf numFmtId="38" fontId="28" fillId="0" borderId="0" xfId="1" applyFont="1" applyFill="1" applyBorder="1" applyAlignment="1">
      <alignment horizontal="right" vertical="center" shrinkToFit="1"/>
    </xf>
    <xf numFmtId="38" fontId="28" fillId="0" borderId="50" xfId="1" applyFont="1" applyFill="1" applyBorder="1" applyAlignment="1">
      <alignment horizontal="right" vertical="center" shrinkToFit="1"/>
    </xf>
    <xf numFmtId="38" fontId="28" fillId="0" borderId="1" xfId="1" applyFont="1" applyFill="1" applyBorder="1" applyAlignment="1">
      <alignment horizontal="right" vertical="center" shrinkToFit="1"/>
    </xf>
    <xf numFmtId="38" fontId="28" fillId="0" borderId="2" xfId="1" applyFont="1" applyFill="1" applyBorder="1" applyAlignment="1">
      <alignment horizontal="right" vertical="center" shrinkToFit="1"/>
    </xf>
    <xf numFmtId="38" fontId="28" fillId="0" borderId="38" xfId="1" applyFont="1" applyFill="1" applyBorder="1" applyAlignment="1">
      <alignment horizontal="right" vertical="center" shrinkToFit="1"/>
    </xf>
    <xf numFmtId="0" fontId="31" fillId="0" borderId="0" xfId="0" applyFont="1" applyAlignment="1">
      <alignment horizontal="center" vertical="center" shrinkToFit="1"/>
    </xf>
    <xf numFmtId="38" fontId="28" fillId="0" borderId="79" xfId="1" applyFont="1" applyFill="1" applyBorder="1" applyAlignment="1">
      <alignment horizontal="right" vertical="center" shrinkToFit="1"/>
    </xf>
    <xf numFmtId="38" fontId="28" fillId="0" borderId="86" xfId="1" applyFont="1" applyFill="1" applyBorder="1" applyAlignment="1">
      <alignment horizontal="right" vertical="center" shrinkToFit="1"/>
    </xf>
    <xf numFmtId="38" fontId="28" fillId="0" borderId="80" xfId="1" applyFont="1" applyFill="1" applyBorder="1" applyAlignment="1">
      <alignment horizontal="right" vertical="center" shrinkToFit="1"/>
    </xf>
    <xf numFmtId="0" fontId="28" fillId="0" borderId="115" xfId="0" applyFont="1" applyBorder="1" applyAlignment="1">
      <alignment horizontal="center" vertical="center" shrinkToFit="1"/>
    </xf>
    <xf numFmtId="0" fontId="28" fillId="0" borderId="112" xfId="0" applyFont="1" applyBorder="1" applyAlignment="1">
      <alignment horizontal="center" vertical="center" shrinkToFit="1"/>
    </xf>
    <xf numFmtId="0" fontId="28" fillId="0" borderId="116" xfId="0" applyFont="1" applyBorder="1" applyAlignment="1">
      <alignment horizontal="center" vertical="center" shrinkToFit="1"/>
    </xf>
    <xf numFmtId="0" fontId="28" fillId="0" borderId="49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50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 shrinkToFit="1"/>
    </xf>
    <xf numFmtId="38" fontId="9" fillId="0" borderId="115" xfId="1" applyFont="1" applyFill="1" applyBorder="1" applyAlignment="1">
      <alignment horizontal="right" vertical="center" shrinkToFit="1"/>
    </xf>
    <xf numFmtId="38" fontId="9" fillId="0" borderId="112" xfId="1" applyFont="1" applyFill="1" applyBorder="1" applyAlignment="1">
      <alignment horizontal="right" vertical="center" shrinkToFit="1"/>
    </xf>
    <xf numFmtId="38" fontId="9" fillId="0" borderId="116" xfId="1" applyFont="1" applyFill="1" applyBorder="1" applyAlignment="1">
      <alignment horizontal="right" vertical="center" shrinkToFit="1"/>
    </xf>
    <xf numFmtId="38" fontId="9" fillId="0" borderId="49" xfId="1" applyFont="1" applyFill="1" applyBorder="1" applyAlignment="1">
      <alignment horizontal="right" vertical="center" shrinkToFit="1"/>
    </xf>
    <xf numFmtId="38" fontId="9" fillId="0" borderId="0" xfId="1" applyFont="1" applyFill="1" applyBorder="1" applyAlignment="1">
      <alignment horizontal="right" vertical="center" shrinkToFit="1"/>
    </xf>
    <xf numFmtId="38" fontId="9" fillId="0" borderId="50" xfId="1" applyFont="1" applyFill="1" applyBorder="1" applyAlignment="1">
      <alignment horizontal="right" vertical="center" shrinkToFit="1"/>
    </xf>
    <xf numFmtId="38" fontId="9" fillId="0" borderId="1" xfId="1" applyFont="1" applyFill="1" applyBorder="1" applyAlignment="1">
      <alignment horizontal="right" vertical="center" shrinkToFit="1"/>
    </xf>
    <xf numFmtId="38" fontId="9" fillId="0" borderId="2" xfId="1" applyFont="1" applyFill="1" applyBorder="1" applyAlignment="1">
      <alignment horizontal="right" vertical="center" shrinkToFit="1"/>
    </xf>
    <xf numFmtId="38" fontId="9" fillId="0" borderId="38" xfId="1" applyFont="1" applyFill="1" applyBorder="1" applyAlignment="1">
      <alignment horizontal="right" vertical="center" shrinkToFit="1"/>
    </xf>
    <xf numFmtId="38" fontId="29" fillId="0" borderId="79" xfId="1" applyFont="1" applyBorder="1" applyAlignment="1">
      <alignment horizontal="right" vertical="center" shrinkToFit="1"/>
    </xf>
    <xf numFmtId="38" fontId="29" fillId="0" borderId="86" xfId="1" applyFont="1" applyBorder="1" applyAlignment="1">
      <alignment horizontal="right" vertical="center" shrinkToFit="1"/>
    </xf>
    <xf numFmtId="38" fontId="29" fillId="0" borderId="80" xfId="1" applyFont="1" applyBorder="1" applyAlignment="1">
      <alignment horizontal="right" vertical="center" shrinkToFit="1"/>
    </xf>
    <xf numFmtId="0" fontId="27" fillId="0" borderId="0" xfId="0" applyFont="1" applyAlignment="1">
      <alignment horizontal="right" vertical="center" shrinkToFit="1"/>
    </xf>
    <xf numFmtId="38" fontId="0" fillId="0" borderId="79" xfId="0" applyNumberFormat="1" applyBorder="1" applyAlignment="1">
      <alignment horizontal="right" vertical="center" shrinkToFit="1"/>
    </xf>
    <xf numFmtId="0" fontId="0" fillId="0" borderId="86" xfId="0" applyBorder="1" applyAlignment="1">
      <alignment horizontal="right" vertical="center" shrinkToFit="1"/>
    </xf>
    <xf numFmtId="0" fontId="0" fillId="0" borderId="80" xfId="0" applyBorder="1" applyAlignment="1">
      <alignment horizontal="right" vertical="center" shrinkToFit="1"/>
    </xf>
    <xf numFmtId="38" fontId="28" fillId="0" borderId="79" xfId="1" applyFont="1" applyBorder="1" applyAlignment="1">
      <alignment horizontal="right" vertical="center" shrinkToFit="1"/>
    </xf>
    <xf numFmtId="38" fontId="28" fillId="0" borderId="86" xfId="1" applyFont="1" applyBorder="1" applyAlignment="1">
      <alignment horizontal="right" vertical="center" shrinkToFit="1"/>
    </xf>
    <xf numFmtId="38" fontId="28" fillId="0" borderId="80" xfId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59" xfId="0" applyBorder="1" applyAlignment="1">
      <alignment horizontal="right" vertical="center" shrinkToFit="1"/>
    </xf>
    <xf numFmtId="38" fontId="7" fillId="0" borderId="17" xfId="1" applyFont="1" applyBorder="1" applyAlignment="1">
      <alignment horizontal="right" vertical="center" shrinkToFit="1"/>
    </xf>
    <xf numFmtId="38" fontId="7" fillId="0" borderId="41" xfId="1" applyFont="1" applyBorder="1" applyAlignment="1">
      <alignment horizontal="right" vertical="center" shrinkToFit="1"/>
    </xf>
    <xf numFmtId="38" fontId="7" fillId="0" borderId="15" xfId="1" applyFont="1" applyBorder="1" applyAlignment="1">
      <alignment horizontal="right" vertical="center" shrinkToFit="1"/>
    </xf>
    <xf numFmtId="38" fontId="7" fillId="0" borderId="38" xfId="1" applyFont="1" applyBorder="1" applyAlignment="1">
      <alignment horizontal="right" vertical="center" shrinkToFit="1"/>
    </xf>
    <xf numFmtId="38" fontId="6" fillId="0" borderId="18" xfId="1" applyFont="1" applyBorder="1" applyAlignment="1">
      <alignment horizontal="right" vertical="center" wrapText="1"/>
    </xf>
    <xf numFmtId="38" fontId="6" fillId="0" borderId="33" xfId="1" applyFont="1" applyBorder="1" applyAlignment="1">
      <alignment horizontal="right" vertical="center" wrapText="1"/>
    </xf>
    <xf numFmtId="38" fontId="6" fillId="0" borderId="34" xfId="1" applyFont="1" applyBorder="1" applyAlignment="1">
      <alignment horizontal="right" vertical="center" wrapText="1"/>
    </xf>
    <xf numFmtId="38" fontId="8" fillId="0" borderId="3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10" fillId="0" borderId="18" xfId="1" applyFont="1" applyBorder="1" applyAlignment="1">
      <alignment horizontal="right" vertical="center"/>
    </xf>
    <xf numFmtId="38" fontId="10" fillId="0" borderId="33" xfId="1" applyFont="1" applyBorder="1" applyAlignment="1">
      <alignment horizontal="right" vertical="center"/>
    </xf>
    <xf numFmtId="38" fontId="10" fillId="0" borderId="32" xfId="1" applyFont="1" applyBorder="1" applyAlignment="1">
      <alignment horizontal="right" vertical="center"/>
    </xf>
    <xf numFmtId="0" fontId="12" fillId="0" borderId="114" xfId="0" applyFont="1" applyBorder="1" applyAlignment="1">
      <alignment horizontal="left" vertical="center" wrapText="1" shrinkToFit="1"/>
    </xf>
    <xf numFmtId="0" fontId="12" fillId="0" borderId="45" xfId="0" applyFont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8" fontId="7" fillId="0" borderId="17" xfId="0" applyNumberFormat="1" applyFont="1" applyBorder="1" applyAlignment="1">
      <alignment horizontal="right" vertical="center" shrinkToFit="1"/>
    </xf>
    <xf numFmtId="38" fontId="7" fillId="0" borderId="11" xfId="0" applyNumberFormat="1" applyFont="1" applyBorder="1" applyAlignment="1">
      <alignment horizontal="right" vertical="center" shrinkToFit="1"/>
    </xf>
    <xf numFmtId="38" fontId="7" fillId="0" borderId="12" xfId="0" applyNumberFormat="1" applyFont="1" applyBorder="1" applyAlignment="1">
      <alignment horizontal="right" vertical="center" shrinkToFit="1"/>
    </xf>
    <xf numFmtId="38" fontId="7" fillId="0" borderId="15" xfId="0" applyNumberFormat="1" applyFont="1" applyBorder="1" applyAlignment="1">
      <alignment horizontal="right" vertical="center" shrinkToFit="1"/>
    </xf>
    <xf numFmtId="38" fontId="7" fillId="0" borderId="2" xfId="0" applyNumberFormat="1" applyFont="1" applyBorder="1" applyAlignment="1">
      <alignment horizontal="right" vertical="center" shrinkToFit="1"/>
    </xf>
    <xf numFmtId="38" fontId="7" fillId="0" borderId="9" xfId="0" applyNumberFormat="1" applyFont="1" applyBorder="1" applyAlignment="1">
      <alignment horizontal="right" vertical="center" shrinkToFit="1"/>
    </xf>
    <xf numFmtId="38" fontId="7" fillId="0" borderId="3" xfId="1" applyFont="1" applyBorder="1" applyAlignment="1">
      <alignment horizontal="right" vertical="center" shrinkToFit="1"/>
    </xf>
    <xf numFmtId="38" fontId="7" fillId="0" borderId="31" xfId="1" applyFont="1" applyBorder="1" applyAlignment="1">
      <alignment horizontal="right" vertical="center" shrinkToFit="1"/>
    </xf>
    <xf numFmtId="176" fontId="1" fillId="0" borderId="34" xfId="0" applyNumberFormat="1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left" vertical="center" wrapText="1"/>
    </xf>
    <xf numFmtId="176" fontId="1" fillId="0" borderId="7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8" fontId="8" fillId="0" borderId="18" xfId="1" applyFont="1" applyBorder="1" applyAlignment="1">
      <alignment horizontal="right" vertical="center"/>
    </xf>
    <xf numFmtId="38" fontId="8" fillId="0" borderId="33" xfId="1" applyFont="1" applyBorder="1" applyAlignment="1">
      <alignment horizontal="right" vertical="center"/>
    </xf>
    <xf numFmtId="38" fontId="8" fillId="0" borderId="34" xfId="1" applyFont="1" applyBorder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11" fillId="0" borderId="5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38" fontId="10" fillId="0" borderId="19" xfId="1" applyFont="1" applyBorder="1" applyAlignment="1">
      <alignment horizontal="right" vertical="center"/>
    </xf>
    <xf numFmtId="38" fontId="10" fillId="0" borderId="46" xfId="1" applyFont="1" applyBorder="1" applyAlignment="1">
      <alignment horizontal="right" vertical="center"/>
    </xf>
    <xf numFmtId="38" fontId="10" fillId="0" borderId="55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 wrapText="1"/>
    </xf>
    <xf numFmtId="0" fontId="10" fillId="0" borderId="115" xfId="0" applyFont="1" applyBorder="1" applyAlignment="1">
      <alignment horizontal="left" vertical="center"/>
    </xf>
    <xf numFmtId="0" fontId="10" fillId="0" borderId="112" xfId="0" applyFont="1" applyBorder="1" applyAlignment="1">
      <alignment horizontal="left" vertical="center"/>
    </xf>
    <xf numFmtId="0" fontId="10" fillId="0" borderId="11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6" fillId="0" borderId="18" xfId="1" applyNumberFormat="1" applyFont="1" applyBorder="1" applyAlignment="1">
      <alignment horizontal="center" vertical="center" wrapText="1"/>
    </xf>
    <xf numFmtId="0" fontId="6" fillId="0" borderId="33" xfId="1" applyNumberFormat="1" applyFont="1" applyBorder="1" applyAlignment="1">
      <alignment horizontal="center" vertical="center" wrapText="1"/>
    </xf>
    <xf numFmtId="0" fontId="6" fillId="0" borderId="34" xfId="1" applyNumberFormat="1" applyFont="1" applyBorder="1" applyAlignment="1">
      <alignment horizontal="center" vertical="center" wrapText="1"/>
    </xf>
    <xf numFmtId="38" fontId="8" fillId="0" borderId="32" xfId="1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176" fontId="1" fillId="0" borderId="35" xfId="0" applyNumberFormat="1" applyFont="1" applyBorder="1" applyAlignment="1">
      <alignment horizontal="left" vertical="center" wrapText="1"/>
    </xf>
    <xf numFmtId="176" fontId="1" fillId="0" borderId="31" xfId="0" applyNumberFormat="1" applyFont="1" applyBorder="1" applyAlignment="1">
      <alignment horizontal="left" vertical="center" wrapText="1"/>
    </xf>
    <xf numFmtId="176" fontId="1" fillId="0" borderId="8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wrapText="1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38" fontId="6" fillId="0" borderId="18" xfId="1" applyFont="1" applyBorder="1" applyAlignment="1">
      <alignment horizontal="center" vertical="center" wrapText="1"/>
    </xf>
    <xf numFmtId="38" fontId="6" fillId="0" borderId="33" xfId="1" applyFont="1" applyBorder="1" applyAlignment="1">
      <alignment horizontal="center" vertical="center" wrapText="1"/>
    </xf>
    <xf numFmtId="38" fontId="6" fillId="0" borderId="34" xfId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right" vertical="center" wrapText="1"/>
    </xf>
    <xf numFmtId="0" fontId="10" fillId="0" borderId="49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wrapText="1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1" fillId="0" borderId="3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  <xf numFmtId="0" fontId="1" fillId="0" borderId="112" xfId="0" applyFont="1" applyBorder="1" applyAlignment="1">
      <alignment horizontal="center" vertical="center" wrapText="1"/>
    </xf>
    <xf numFmtId="0" fontId="1" fillId="0" borderId="1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0" fillId="0" borderId="42" xfId="0" applyFont="1" applyBorder="1" applyAlignment="1">
      <alignment horizontal="right" vertical="center"/>
    </xf>
    <xf numFmtId="0" fontId="10" fillId="0" borderId="110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0" fillId="0" borderId="11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34" fillId="2" borderId="0" xfId="3" applyFont="1" applyFill="1" applyAlignment="1" applyProtection="1">
      <alignment horizontal="center" vertical="center"/>
      <protection locked="0"/>
    </xf>
    <xf numFmtId="178" fontId="10" fillId="2" borderId="0" xfId="1" applyNumberFormat="1" applyFont="1" applyFill="1" applyAlignment="1">
      <alignment horizontal="right" vertical="center"/>
    </xf>
    <xf numFmtId="0" fontId="53" fillId="2" borderId="0" xfId="0" applyFont="1" applyFill="1" applyAlignment="1">
      <alignment horizontal="center" vertical="center"/>
    </xf>
    <xf numFmtId="0" fontId="33" fillId="2" borderId="39" xfId="3" applyFont="1" applyFill="1" applyBorder="1" applyAlignment="1">
      <alignment horizontal="center" vertical="center"/>
    </xf>
    <xf numFmtId="0" fontId="33" fillId="2" borderId="5" xfId="3" applyFont="1" applyFill="1" applyBorder="1" applyAlignment="1">
      <alignment horizontal="center" vertical="center"/>
    </xf>
    <xf numFmtId="0" fontId="33" fillId="2" borderId="23" xfId="3" applyFont="1" applyFill="1" applyBorder="1" applyAlignment="1">
      <alignment horizontal="center" vertical="center"/>
    </xf>
    <xf numFmtId="0" fontId="33" fillId="2" borderId="3" xfId="3" applyFont="1" applyFill="1" applyBorder="1" applyAlignment="1">
      <alignment horizontal="center" vertical="center"/>
    </xf>
    <xf numFmtId="0" fontId="33" fillId="2" borderId="28" xfId="3" applyFont="1" applyFill="1" applyBorder="1" applyAlignment="1">
      <alignment horizontal="center" vertical="center"/>
    </xf>
    <xf numFmtId="0" fontId="33" fillId="2" borderId="29" xfId="3" applyFont="1" applyFill="1" applyBorder="1" applyAlignment="1">
      <alignment horizontal="center" vertical="center"/>
    </xf>
    <xf numFmtId="38" fontId="33" fillId="2" borderId="3" xfId="1" applyFont="1" applyFill="1" applyBorder="1" applyAlignment="1" applyProtection="1">
      <alignment horizontal="right" vertical="center"/>
      <protection locked="0"/>
    </xf>
    <xf numFmtId="38" fontId="33" fillId="2" borderId="29" xfId="1" applyFont="1" applyFill="1" applyBorder="1" applyAlignment="1" applyProtection="1">
      <alignment horizontal="right" vertical="center"/>
      <protection locked="0"/>
    </xf>
    <xf numFmtId="0" fontId="33" fillId="2" borderId="134" xfId="3" applyFont="1" applyFill="1" applyBorder="1" applyAlignment="1">
      <alignment horizontal="center" vertical="center"/>
    </xf>
    <xf numFmtId="0" fontId="33" fillId="2" borderId="10" xfId="3" applyFont="1" applyFill="1" applyBorder="1" applyAlignment="1">
      <alignment horizontal="center" vertical="center"/>
    </xf>
    <xf numFmtId="0" fontId="33" fillId="2" borderId="28" xfId="3" applyFont="1" applyFill="1" applyBorder="1" applyAlignment="1">
      <alignment horizontal="center" vertical="center" wrapText="1"/>
    </xf>
    <xf numFmtId="0" fontId="33" fillId="2" borderId="0" xfId="3" applyFont="1" applyFill="1" applyAlignment="1" applyProtection="1">
      <alignment horizontal="left" vertical="center"/>
      <protection locked="0"/>
    </xf>
    <xf numFmtId="38" fontId="33" fillId="2" borderId="10" xfId="1" applyFont="1" applyFill="1" applyBorder="1" applyAlignment="1">
      <alignment horizontal="right" vertical="center"/>
    </xf>
    <xf numFmtId="178" fontId="33" fillId="2" borderId="3" xfId="1" applyNumberFormat="1" applyFont="1" applyFill="1" applyBorder="1" applyAlignment="1">
      <alignment horizontal="right" vertical="center"/>
    </xf>
    <xf numFmtId="178" fontId="54" fillId="2" borderId="29" xfId="1" applyNumberFormat="1" applyFont="1" applyFill="1" applyBorder="1" applyAlignment="1">
      <alignment horizontal="right" vertical="center"/>
    </xf>
    <xf numFmtId="178" fontId="33" fillId="2" borderId="10" xfId="1" applyNumberFormat="1" applyFont="1" applyFill="1" applyBorder="1" applyAlignment="1">
      <alignment horizontal="right" vertical="center"/>
    </xf>
    <xf numFmtId="178" fontId="33" fillId="2" borderId="29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11" fillId="0" borderId="11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3" fillId="2" borderId="34" xfId="4" applyFont="1" applyFill="1" applyBorder="1" applyAlignment="1">
      <alignment horizontal="center" vertical="center"/>
    </xf>
    <xf numFmtId="182" fontId="0" fillId="2" borderId="0" xfId="0" applyNumberForma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61" fillId="2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left" vertical="center" wrapText="1"/>
    </xf>
    <xf numFmtId="0" fontId="34" fillId="2" borderId="0" xfId="4" applyFont="1" applyFill="1" applyAlignment="1" applyProtection="1">
      <alignment horizontal="center" vertical="center" shrinkToFit="1"/>
      <protection locked="0"/>
    </xf>
    <xf numFmtId="0" fontId="33" fillId="2" borderId="2" xfId="4" applyFont="1" applyFill="1" applyBorder="1" applyAlignment="1">
      <alignment horizontal="left" vertical="center"/>
    </xf>
    <xf numFmtId="0" fontId="33" fillId="2" borderId="44" xfId="4" applyFont="1" applyFill="1" applyBorder="1" applyAlignment="1">
      <alignment horizontal="center" vertical="center"/>
    </xf>
    <xf numFmtId="0" fontId="33" fillId="2" borderId="146" xfId="4" applyFont="1" applyFill="1" applyBorder="1" applyAlignment="1">
      <alignment horizontal="center" vertical="center"/>
    </xf>
    <xf numFmtId="0" fontId="33" fillId="2" borderId="148" xfId="4" applyFont="1" applyFill="1" applyBorder="1" applyAlignment="1">
      <alignment horizontal="center" vertical="center"/>
    </xf>
    <xf numFmtId="0" fontId="33" fillId="2" borderId="91" xfId="4" applyFont="1" applyFill="1" applyBorder="1" applyAlignment="1">
      <alignment horizontal="center" vertical="center"/>
    </xf>
    <xf numFmtId="0" fontId="33" fillId="2" borderId="149" xfId="4" applyFont="1" applyFill="1" applyBorder="1" applyAlignment="1">
      <alignment horizontal="center" vertical="center" wrapText="1"/>
    </xf>
    <xf numFmtId="0" fontId="33" fillId="2" borderId="12" xfId="4" applyFont="1" applyFill="1" applyBorder="1" applyAlignment="1">
      <alignment horizontal="center" vertical="center" wrapText="1"/>
    </xf>
    <xf numFmtId="0" fontId="33" fillId="2" borderId="49" xfId="4" applyFont="1" applyFill="1" applyBorder="1" applyAlignment="1">
      <alignment horizontal="center" vertical="center" wrapText="1"/>
    </xf>
    <xf numFmtId="0" fontId="33" fillId="2" borderId="150" xfId="4" applyFont="1" applyFill="1" applyBorder="1" applyAlignment="1">
      <alignment horizontal="center" vertical="center" wrapText="1"/>
    </xf>
    <xf numFmtId="0" fontId="33" fillId="2" borderId="151" xfId="4" applyFont="1" applyFill="1" applyBorder="1" applyAlignment="1">
      <alignment horizontal="center" vertical="center" wrapText="1"/>
    </xf>
    <xf numFmtId="0" fontId="33" fillId="2" borderId="152" xfId="4" applyFont="1" applyFill="1" applyBorder="1" applyAlignment="1">
      <alignment horizontal="center" vertical="center" wrapText="1"/>
    </xf>
    <xf numFmtId="178" fontId="33" fillId="2" borderId="3" xfId="4" applyNumberFormat="1" applyFont="1" applyFill="1" applyBorder="1" applyProtection="1">
      <alignment vertical="center"/>
      <protection locked="0"/>
    </xf>
    <xf numFmtId="178" fontId="33" fillId="2" borderId="29" xfId="4" applyNumberFormat="1" applyFont="1" applyFill="1" applyBorder="1" applyProtection="1">
      <alignment vertical="center"/>
      <protection locked="0"/>
    </xf>
    <xf numFmtId="3" fontId="33" fillId="2" borderId="3" xfId="4" applyNumberFormat="1" applyFont="1" applyFill="1" applyBorder="1" applyProtection="1">
      <alignment vertical="center"/>
      <protection locked="0"/>
    </xf>
    <xf numFmtId="3" fontId="33" fillId="2" borderId="29" xfId="4" applyNumberFormat="1" applyFont="1" applyFill="1" applyBorder="1" applyProtection="1">
      <alignment vertical="center"/>
      <protection locked="0"/>
    </xf>
    <xf numFmtId="179" fontId="33" fillId="2" borderId="7" xfId="4" applyNumberFormat="1" applyFont="1" applyFill="1" applyBorder="1" applyAlignment="1" applyProtection="1">
      <alignment horizontal="center" vertical="center" shrinkToFit="1"/>
      <protection locked="0"/>
    </xf>
    <xf numFmtId="179" fontId="33" fillId="2" borderId="30" xfId="4" applyNumberFormat="1" applyFont="1" applyFill="1" applyBorder="1" applyAlignment="1" applyProtection="1">
      <alignment horizontal="center" vertical="center" shrinkToFit="1"/>
      <protection locked="0"/>
    </xf>
    <xf numFmtId="49" fontId="60" fillId="2" borderId="0" xfId="0" applyNumberFormat="1" applyFont="1" applyFill="1" applyAlignment="1">
      <alignment horizontal="right" vertical="center"/>
    </xf>
    <xf numFmtId="0" fontId="60" fillId="2" borderId="0" xfId="0" applyFont="1" applyFill="1" applyAlignment="1">
      <alignment horizontal="right" vertical="center"/>
    </xf>
    <xf numFmtId="38" fontId="33" fillId="3" borderId="18" xfId="1" applyFont="1" applyFill="1" applyBorder="1" applyAlignment="1" applyProtection="1">
      <alignment horizontal="right" vertical="center"/>
      <protection locked="0"/>
    </xf>
    <xf numFmtId="38" fontId="33" fillId="3" borderId="33" xfId="1" applyFont="1" applyFill="1" applyBorder="1" applyAlignment="1" applyProtection="1">
      <alignment horizontal="right" vertical="center"/>
      <protection locked="0"/>
    </xf>
    <xf numFmtId="38" fontId="33" fillId="3" borderId="34" xfId="1" applyFont="1" applyFill="1" applyBorder="1" applyAlignment="1" applyProtection="1">
      <alignment horizontal="right" vertical="center"/>
      <protection locked="0"/>
    </xf>
    <xf numFmtId="49" fontId="10" fillId="3" borderId="0" xfId="0" applyNumberFormat="1" applyFont="1" applyFill="1" applyAlignment="1">
      <alignment horizontal="right" vertical="center"/>
    </xf>
    <xf numFmtId="0" fontId="10" fillId="0" borderId="47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181" fontId="33" fillId="2" borderId="10" xfId="1" applyNumberFormat="1" applyFont="1" applyFill="1" applyBorder="1" applyAlignment="1">
      <alignment horizontal="right" vertical="center"/>
    </xf>
    <xf numFmtId="181" fontId="33" fillId="2" borderId="5" xfId="3" applyNumberFormat="1" applyFont="1" applyFill="1" applyBorder="1" applyAlignment="1">
      <alignment horizontal="center" vertical="center"/>
    </xf>
    <xf numFmtId="181" fontId="33" fillId="2" borderId="29" xfId="1" applyNumberFormat="1" applyFont="1" applyFill="1" applyBorder="1" applyAlignment="1">
      <alignment horizontal="right" vertical="center"/>
    </xf>
    <xf numFmtId="181" fontId="54" fillId="2" borderId="29" xfId="1" applyNumberFormat="1" applyFont="1" applyFill="1" applyBorder="1" applyAlignment="1">
      <alignment horizontal="right" vertical="center"/>
    </xf>
    <xf numFmtId="181" fontId="33" fillId="2" borderId="3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0" fillId="0" borderId="62" xfId="0" applyBorder="1" applyAlignment="1">
      <alignment horizontal="center" vertical="center"/>
    </xf>
    <xf numFmtId="0" fontId="19" fillId="0" borderId="63" xfId="0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center" vertical="center"/>
      <protection locked="0"/>
    </xf>
    <xf numFmtId="0" fontId="19" fillId="0" borderId="67" xfId="0" applyFont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19" fillId="0" borderId="73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 shrinkToFit="1"/>
      <protection locked="0"/>
    </xf>
    <xf numFmtId="0" fontId="19" fillId="0" borderId="74" xfId="0" applyFont="1" applyBorder="1" applyAlignment="1" applyProtection="1">
      <alignment horizontal="center" vertical="center" shrinkToFit="1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20" fillId="0" borderId="68" xfId="0" applyFont="1" applyBorder="1" applyAlignment="1" applyProtection="1">
      <alignment horizontal="center" vertical="center" shrinkToFit="1"/>
      <protection locked="0"/>
    </xf>
    <xf numFmtId="0" fontId="19" fillId="0" borderId="70" xfId="0" applyFont="1" applyBorder="1" applyAlignment="1" applyProtection="1">
      <alignment horizontal="center" vertical="center"/>
      <protection locked="0"/>
    </xf>
    <xf numFmtId="0" fontId="20" fillId="0" borderId="119" xfId="2" applyNumberFormat="1" applyFont="1" applyBorder="1" applyAlignment="1" applyProtection="1">
      <alignment horizontal="left" vertical="center" shrinkToFit="1"/>
      <protection locked="0"/>
    </xf>
    <xf numFmtId="0" fontId="20" fillId="0" borderId="120" xfId="2" applyNumberFormat="1" applyFont="1" applyBorder="1" applyAlignment="1" applyProtection="1">
      <alignment horizontal="left" vertical="center" shrinkToFit="1"/>
      <protection locked="0"/>
    </xf>
    <xf numFmtId="0" fontId="20" fillId="0" borderId="118" xfId="2" applyNumberFormat="1" applyFont="1" applyBorder="1" applyAlignment="1" applyProtection="1">
      <alignment horizontal="left" vertical="center" shrinkToFit="1"/>
      <protection locked="0"/>
    </xf>
    <xf numFmtId="177" fontId="0" fillId="0" borderId="119" xfId="2" applyFont="1" applyBorder="1" applyAlignment="1" applyProtection="1">
      <alignment horizontal="right" vertical="center"/>
      <protection locked="0"/>
    </xf>
    <xf numFmtId="177" fontId="0" fillId="0" borderId="118" xfId="2" applyFont="1" applyBorder="1" applyAlignment="1" applyProtection="1">
      <alignment horizontal="right" vertical="center"/>
      <protection locked="0"/>
    </xf>
    <xf numFmtId="0" fontId="0" fillId="0" borderId="119" xfId="2" applyNumberFormat="1" applyFont="1" applyBorder="1" applyAlignment="1" applyProtection="1">
      <alignment horizontal="left" vertical="center" shrinkToFit="1"/>
      <protection locked="0"/>
    </xf>
    <xf numFmtId="0" fontId="0" fillId="0" borderId="120" xfId="2" applyNumberFormat="1" applyFont="1" applyBorder="1" applyAlignment="1" applyProtection="1">
      <alignment horizontal="left" vertical="center" shrinkToFit="1"/>
      <protection locked="0"/>
    </xf>
    <xf numFmtId="0" fontId="0" fillId="0" borderId="118" xfId="2" applyNumberFormat="1" applyFont="1" applyBorder="1" applyAlignment="1" applyProtection="1">
      <alignment horizontal="left" vertical="center" shrinkToFit="1"/>
      <protection locked="0"/>
    </xf>
    <xf numFmtId="177" fontId="0" fillId="0" borderId="119" xfId="2" applyFont="1" applyBorder="1" applyAlignment="1" applyProtection="1">
      <alignment horizontal="center" vertical="center"/>
      <protection locked="0"/>
    </xf>
    <xf numFmtId="177" fontId="0" fillId="0" borderId="118" xfId="2" applyFont="1" applyBorder="1" applyAlignment="1" applyProtection="1">
      <alignment horizontal="center" vertical="center"/>
      <protection locked="0"/>
    </xf>
    <xf numFmtId="177" fontId="0" fillId="0" borderId="119" xfId="2" applyFont="1" applyBorder="1" applyAlignment="1" applyProtection="1">
      <alignment horizontal="right" vertical="center" wrapText="1"/>
      <protection locked="0"/>
    </xf>
    <xf numFmtId="177" fontId="0" fillId="0" borderId="118" xfId="2" applyFont="1" applyBorder="1" applyAlignment="1" applyProtection="1">
      <alignment horizontal="right" vertical="center" wrapText="1"/>
      <protection locked="0"/>
    </xf>
    <xf numFmtId="0" fontId="0" fillId="0" borderId="119" xfId="2" applyNumberFormat="1" applyFont="1" applyBorder="1" applyAlignment="1" applyProtection="1">
      <alignment horizontal="center" vertical="center" shrinkToFit="1"/>
      <protection locked="0"/>
    </xf>
    <xf numFmtId="0" fontId="0" fillId="0" borderId="120" xfId="2" applyNumberFormat="1" applyFont="1" applyBorder="1" applyAlignment="1" applyProtection="1">
      <alignment horizontal="center" vertical="center" shrinkToFit="1"/>
      <protection locked="0"/>
    </xf>
    <xf numFmtId="0" fontId="0" fillId="0" borderId="118" xfId="2" applyNumberFormat="1" applyFont="1" applyBorder="1" applyAlignment="1" applyProtection="1">
      <alignment horizontal="center" vertical="center" shrinkToFit="1"/>
      <protection locked="0"/>
    </xf>
    <xf numFmtId="0" fontId="0" fillId="0" borderId="126" xfId="2" applyNumberFormat="1" applyFont="1" applyBorder="1" applyAlignment="1" applyProtection="1">
      <alignment horizontal="center" vertical="center" shrinkToFit="1"/>
      <protection locked="0"/>
    </xf>
    <xf numFmtId="0" fontId="0" fillId="0" borderId="127" xfId="2" applyNumberFormat="1" applyFont="1" applyBorder="1" applyAlignment="1" applyProtection="1">
      <alignment horizontal="center" vertical="center" shrinkToFit="1"/>
      <protection locked="0"/>
    </xf>
    <xf numFmtId="0" fontId="0" fillId="0" borderId="125" xfId="2" applyNumberFormat="1" applyFont="1" applyBorder="1" applyAlignment="1" applyProtection="1">
      <alignment horizontal="center" vertical="center" shrinkToFit="1"/>
      <protection locked="0"/>
    </xf>
    <xf numFmtId="177" fontId="0" fillId="0" borderId="126" xfId="2" applyFont="1" applyBorder="1" applyAlignment="1" applyProtection="1">
      <alignment horizontal="right" vertical="center"/>
      <protection locked="0"/>
    </xf>
    <xf numFmtId="177" fontId="0" fillId="0" borderId="125" xfId="2" applyFont="1" applyBorder="1" applyAlignment="1" applyProtection="1">
      <alignment horizontal="right" vertical="center"/>
      <protection locked="0"/>
    </xf>
    <xf numFmtId="0" fontId="19" fillId="0" borderId="75" xfId="0" applyFont="1" applyBorder="1" applyAlignment="1" applyProtection="1">
      <alignment horizontal="center" vertical="center"/>
      <protection locked="0"/>
    </xf>
    <xf numFmtId="177" fontId="0" fillId="0" borderId="76" xfId="0" applyNumberFormat="1" applyBorder="1" applyAlignment="1" applyProtection="1">
      <alignment horizontal="center" vertical="center"/>
      <protection locked="0"/>
    </xf>
    <xf numFmtId="177" fontId="0" fillId="0" borderId="77" xfId="0" applyNumberFormat="1" applyBorder="1" applyAlignment="1" applyProtection="1">
      <alignment horizontal="center" vertical="center"/>
      <protection locked="0"/>
    </xf>
  </cellXfs>
  <cellStyles count="5">
    <cellStyle name="Excel Built-in Comma [0]" xfId="2" xr:uid="{58810181-1A8E-498C-AE02-04D62E51201F}"/>
    <cellStyle name="桁区切り" xfId="1" builtinId="6"/>
    <cellStyle name="標準" xfId="0" builtinId="0"/>
    <cellStyle name="標準 2" xfId="3" xr:uid="{EE3AC89F-14C7-4C15-B123-CE56150106E4}"/>
    <cellStyle name="標準_予算書" xfId="4" xr:uid="{32F4CEF4-DC7B-455F-BBF7-E8F868BB8C8C}"/>
  </cellStyles>
  <dxfs count="165"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auto="1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fgColor rgb="FFFFFF00"/>
          <bgColor rgb="FFFFFF00"/>
        </patternFill>
      </fill>
    </dxf>
    <dxf>
      <numFmt numFmtId="181" formatCode="0;&quot;△ &quot;0"/>
    </dxf>
    <dxf>
      <numFmt numFmtId="181" formatCode="0;&quot;△ &quot;0"/>
    </dxf>
    <dxf>
      <numFmt numFmtId="181" formatCode="0;&quot;△ &quot;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81" formatCode="0;&quot;△ &quot;0"/>
    </dxf>
  </dxfs>
  <tableStyles count="0" defaultTableStyle="TableStyleMedium9" defaultPivotStyle="PivotStyleLight16"/>
  <colors>
    <mruColors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&#27425;&#36861;&#21152;&#12288;&#23455;&#32318;&#22577;&#21578;&#26360;'!A1"/><Relationship Id="rId13" Type="http://schemas.openxmlformats.org/officeDocument/2006/relationships/hyperlink" Target="#'&#35352;&#36617;&#20363;&#65288;&#20986;&#32013;&#31807;&#65289;'!A1"/><Relationship Id="rId18" Type="http://schemas.openxmlformats.org/officeDocument/2006/relationships/hyperlink" Target="#'1&#27425;&#12288;&#36861;&#21152;&#23455;&#32318;&#22577;&#21578;&#27096;&#24335;'!A1"/><Relationship Id="rId3" Type="http://schemas.openxmlformats.org/officeDocument/2006/relationships/hyperlink" Target="#'&#24403;&#21021;&#12288;&#23455;&#32318;&#22577;&#21578;&#26360;'!A1"/><Relationship Id="rId7" Type="http://schemas.openxmlformats.org/officeDocument/2006/relationships/hyperlink" Target="#'&#38598;&#35336;&#34920;&#65288;&#24403;&#21021;&#37197;&#20998;&#65289;'!A1"/><Relationship Id="rId12" Type="http://schemas.openxmlformats.org/officeDocument/2006/relationships/hyperlink" Target="#&#19977;&#27425;&#36861;&#21152;&#30003;&#35531;&#27096;&#24335;!A1"/><Relationship Id="rId17" Type="http://schemas.openxmlformats.org/officeDocument/2006/relationships/hyperlink" Target="#&#24403;&#21021;&#24180;&#38291;&#35336;&#30011;&#26360;!A1"/><Relationship Id="rId2" Type="http://schemas.openxmlformats.org/officeDocument/2006/relationships/hyperlink" Target="#&#29694;&#37329;&#20986;&#32013;&#31807;!A1"/><Relationship Id="rId16" Type="http://schemas.openxmlformats.org/officeDocument/2006/relationships/hyperlink" Target="#&#19968;&#27425;&#36861;&#21152;&#30003;&#35531;&#27096;&#24335;!A1"/><Relationship Id="rId20" Type="http://schemas.openxmlformats.org/officeDocument/2006/relationships/hyperlink" Target="#&#22793;&#26356;&#36861;&#21152;!A1"/><Relationship Id="rId1" Type="http://schemas.openxmlformats.org/officeDocument/2006/relationships/hyperlink" Target="#&#32207;&#25324;&#34920;!A1"/><Relationship Id="rId6" Type="http://schemas.openxmlformats.org/officeDocument/2006/relationships/hyperlink" Target="#'2&#27425;&#36861;&#21152;&#12288;&#23455;&#32318;&#22577;&#21578;&#26360;'!A1"/><Relationship Id="rId11" Type="http://schemas.openxmlformats.org/officeDocument/2006/relationships/hyperlink" Target="#&#24403;&#21021;&#23455;&#32318;&#22577;&#21578;&#27096;&#24335;!A1"/><Relationship Id="rId5" Type="http://schemas.openxmlformats.org/officeDocument/2006/relationships/hyperlink" Target="#&#20108;&#27425;&#36861;&#21152;&#30003;&#35531;&#27096;&#24335;!A1"/><Relationship Id="rId15" Type="http://schemas.openxmlformats.org/officeDocument/2006/relationships/hyperlink" Target="#&#24403;&#21021;&#30003;&#35531;&#26360;&#27096;&#24335;!A1"/><Relationship Id="rId10" Type="http://schemas.openxmlformats.org/officeDocument/2006/relationships/hyperlink" Target="#'&#38598;&#35336;&#34920;&#65288;&#23550;&#35937;&#22806;&#32076;&#36027;&#65289;'!A1"/><Relationship Id="rId19" Type="http://schemas.openxmlformats.org/officeDocument/2006/relationships/hyperlink" Target="#'2&#27425;&#12288;&#36861;&#21152;&#23455;&#32318;&#22577;&#21578;&#27096;&#24335;'!A1"/><Relationship Id="rId4" Type="http://schemas.openxmlformats.org/officeDocument/2006/relationships/hyperlink" Target="#'1&#27425;&#36861;&#21152;&#12288;&#23455;&#32318;&#22577;&#21578;&#26360;'!A1"/><Relationship Id="rId9" Type="http://schemas.openxmlformats.org/officeDocument/2006/relationships/hyperlink" Target="#'3&#27425;&#12288;&#36861;&#21152;&#23455;&#32318;&#22577;&#21578;&#27096;&#24335;'!A1"/><Relationship Id="rId14" Type="http://schemas.openxmlformats.org/officeDocument/2006/relationships/hyperlink" Target="#'&#35352;&#36617;&#20363;(&#35336;&#30011;&#12539;&#23455;&#32318;)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1033;&#29992;&#12395;&#12388;&#12356;&#1239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109036</xdr:colOff>
      <xdr:row>5</xdr:row>
      <xdr:rowOff>164870</xdr:rowOff>
    </xdr:from>
    <xdr:to>
      <xdr:col>11</xdr:col>
      <xdr:colOff>591247</xdr:colOff>
      <xdr:row>7</xdr:row>
      <xdr:rowOff>136295</xdr:rowOff>
    </xdr:to>
    <xdr:sp macro="" textlink="">
      <xdr:nvSpPr>
        <xdr:cNvPr id="4" name="四角形: 角度付き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F3CD9A-E2C9-497D-B2E7-0B5FC2D269AB}"/>
            </a:ext>
          </a:extLst>
        </xdr:cNvPr>
        <xdr:cNvSpPr/>
      </xdr:nvSpPr>
      <xdr:spPr>
        <a:xfrm>
          <a:off x="6846231" y="1264504"/>
          <a:ext cx="1155931" cy="405084"/>
        </a:xfrm>
        <a:prstGeom prst="bevel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総括表</a:t>
          </a:r>
        </a:p>
      </xdr:txBody>
    </xdr:sp>
    <xdr:clientData/>
  </xdr:twoCellAnchor>
  <xdr:twoCellAnchor>
    <xdr:from>
      <xdr:col>10</xdr:col>
      <xdr:colOff>401367</xdr:colOff>
      <xdr:row>54</xdr:row>
      <xdr:rowOff>84795</xdr:rowOff>
    </xdr:from>
    <xdr:to>
      <xdr:col>12</xdr:col>
      <xdr:colOff>229917</xdr:colOff>
      <xdr:row>56</xdr:row>
      <xdr:rowOff>27645</xdr:rowOff>
    </xdr:to>
    <xdr:sp macro="" textlink="">
      <xdr:nvSpPr>
        <xdr:cNvPr id="5" name="四角形: 角度付き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E92A2D-912D-435C-B5D9-ACF4F08F00D4}"/>
            </a:ext>
          </a:extLst>
        </xdr:cNvPr>
        <xdr:cNvSpPr/>
      </xdr:nvSpPr>
      <xdr:spPr>
        <a:xfrm>
          <a:off x="7138562" y="11925222"/>
          <a:ext cx="1175989" cy="376508"/>
        </a:xfrm>
        <a:prstGeom prst="bevel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現金出納簿</a:t>
          </a:r>
        </a:p>
      </xdr:txBody>
    </xdr:sp>
    <xdr:clientData/>
  </xdr:twoCellAnchor>
  <xdr:twoCellAnchor>
    <xdr:from>
      <xdr:col>10</xdr:col>
      <xdr:colOff>85803</xdr:colOff>
      <xdr:row>13</xdr:row>
      <xdr:rowOff>204205</xdr:rowOff>
    </xdr:from>
    <xdr:to>
      <xdr:col>12</xdr:col>
      <xdr:colOff>518842</xdr:colOff>
      <xdr:row>16</xdr:row>
      <xdr:rowOff>0</xdr:rowOff>
    </xdr:to>
    <xdr:sp macro="" textlink="">
      <xdr:nvSpPr>
        <xdr:cNvPr id="2" name="四角形: 角度付き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1CCFB5-681F-479A-B977-88CDED17F2E8}"/>
            </a:ext>
          </a:extLst>
        </xdr:cNvPr>
        <xdr:cNvSpPr/>
      </xdr:nvSpPr>
      <xdr:spPr>
        <a:xfrm>
          <a:off x="6822998" y="3038473"/>
          <a:ext cx="1780478" cy="446283"/>
        </a:xfrm>
        <a:prstGeom prst="beve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当初　実績報告書</a:t>
          </a:r>
        </a:p>
      </xdr:txBody>
    </xdr:sp>
    <xdr:clientData/>
  </xdr:twoCellAnchor>
  <xdr:twoCellAnchor>
    <xdr:from>
      <xdr:col>10</xdr:col>
      <xdr:colOff>89366</xdr:colOff>
      <xdr:row>26</xdr:row>
      <xdr:rowOff>56377</xdr:rowOff>
    </xdr:from>
    <xdr:to>
      <xdr:col>12</xdr:col>
      <xdr:colOff>511099</xdr:colOff>
      <xdr:row>28</xdr:row>
      <xdr:rowOff>92927</xdr:rowOff>
    </xdr:to>
    <xdr:sp macro="" textlink="">
      <xdr:nvSpPr>
        <xdr:cNvPr id="3" name="四角形: 角度付き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180CA3-3967-44B1-8F1C-839E37BA66B5}"/>
            </a:ext>
          </a:extLst>
        </xdr:cNvPr>
        <xdr:cNvSpPr/>
      </xdr:nvSpPr>
      <xdr:spPr>
        <a:xfrm>
          <a:off x="6826561" y="5740401"/>
          <a:ext cx="1769172" cy="470209"/>
        </a:xfrm>
        <a:prstGeom prst="bevel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</a:rPr>
            <a:t>次追加　実績報告書</a:t>
          </a:r>
        </a:p>
      </xdr:txBody>
    </xdr:sp>
    <xdr:clientData/>
  </xdr:twoCellAnchor>
  <xdr:twoCellAnchor>
    <xdr:from>
      <xdr:col>10</xdr:col>
      <xdr:colOff>103614</xdr:colOff>
      <xdr:row>34</xdr:row>
      <xdr:rowOff>110120</xdr:rowOff>
    </xdr:from>
    <xdr:to>
      <xdr:col>12</xdr:col>
      <xdr:colOff>420030</xdr:colOff>
      <xdr:row>36</xdr:row>
      <xdr:rowOff>46465</xdr:rowOff>
    </xdr:to>
    <xdr:sp macro="" textlink="">
      <xdr:nvSpPr>
        <xdr:cNvPr id="6" name="四角形: 角度付き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502A41B-9888-472D-B9E5-5755F44D48AA}"/>
            </a:ext>
          </a:extLst>
        </xdr:cNvPr>
        <xdr:cNvSpPr/>
      </xdr:nvSpPr>
      <xdr:spPr>
        <a:xfrm>
          <a:off x="6840809" y="7559754"/>
          <a:ext cx="1663855" cy="370004"/>
        </a:xfrm>
        <a:prstGeom prst="bevel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</a:rPr>
            <a:t>次追加申請様式</a:t>
          </a:r>
        </a:p>
      </xdr:txBody>
    </xdr:sp>
    <xdr:clientData/>
  </xdr:twoCellAnchor>
  <xdr:twoCellAnchor>
    <xdr:from>
      <xdr:col>10</xdr:col>
      <xdr:colOff>89906</xdr:colOff>
      <xdr:row>37</xdr:row>
      <xdr:rowOff>3485</xdr:rowOff>
    </xdr:from>
    <xdr:to>
      <xdr:col>12</xdr:col>
      <xdr:colOff>530147</xdr:colOff>
      <xdr:row>38</xdr:row>
      <xdr:rowOff>178110</xdr:rowOff>
    </xdr:to>
    <xdr:sp macro="" textlink="">
      <xdr:nvSpPr>
        <xdr:cNvPr id="7" name="四角形: 角度付き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DE6D05-F7A0-4D5E-AE7A-097C724DFD90}"/>
            </a:ext>
          </a:extLst>
        </xdr:cNvPr>
        <xdr:cNvSpPr/>
      </xdr:nvSpPr>
      <xdr:spPr>
        <a:xfrm>
          <a:off x="6827101" y="8103607"/>
          <a:ext cx="1787680" cy="391454"/>
        </a:xfrm>
        <a:prstGeom prst="bevel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</a:rPr>
            <a:t>次追加　実績報告</a:t>
          </a:r>
        </a:p>
      </xdr:txBody>
    </xdr:sp>
    <xdr:clientData/>
  </xdr:twoCellAnchor>
  <xdr:twoCellAnchor>
    <xdr:from>
      <xdr:col>10</xdr:col>
      <xdr:colOff>85259</xdr:colOff>
      <xdr:row>19</xdr:row>
      <xdr:rowOff>67836</xdr:rowOff>
    </xdr:from>
    <xdr:to>
      <xdr:col>12</xdr:col>
      <xdr:colOff>495610</xdr:colOff>
      <xdr:row>21</xdr:row>
      <xdr:rowOff>69698</xdr:rowOff>
    </xdr:to>
    <xdr:sp macro="" textlink="">
      <xdr:nvSpPr>
        <xdr:cNvPr id="8" name="四角形: 角度付き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3AFD9C1-FE31-415A-86E1-50615D8E7417}"/>
            </a:ext>
          </a:extLst>
        </xdr:cNvPr>
        <xdr:cNvSpPr/>
      </xdr:nvSpPr>
      <xdr:spPr>
        <a:xfrm>
          <a:off x="6822454" y="4203080"/>
          <a:ext cx="1757790" cy="435520"/>
        </a:xfrm>
        <a:prstGeom prst="beve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集計表（当初配分）</a:t>
          </a:r>
        </a:p>
      </xdr:txBody>
    </xdr:sp>
    <xdr:clientData/>
  </xdr:twoCellAnchor>
  <xdr:twoCellAnchor>
    <xdr:from>
      <xdr:col>10</xdr:col>
      <xdr:colOff>102992</xdr:colOff>
      <xdr:row>47</xdr:row>
      <xdr:rowOff>17575</xdr:rowOff>
    </xdr:from>
    <xdr:to>
      <xdr:col>12</xdr:col>
      <xdr:colOff>455728</xdr:colOff>
      <xdr:row>48</xdr:row>
      <xdr:rowOff>154878</xdr:rowOff>
    </xdr:to>
    <xdr:sp macro="" textlink="">
      <xdr:nvSpPr>
        <xdr:cNvPr id="9" name="四角形: 角度付き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AFEBA05-FFA2-4DE3-BAD3-01CD7B9729EB}"/>
            </a:ext>
          </a:extLst>
        </xdr:cNvPr>
        <xdr:cNvSpPr/>
      </xdr:nvSpPr>
      <xdr:spPr>
        <a:xfrm>
          <a:off x="6840187" y="10309221"/>
          <a:ext cx="1700175" cy="354133"/>
        </a:xfrm>
        <a:prstGeom prst="bevel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3</a:t>
          </a:r>
          <a:r>
            <a:rPr kumimoji="1" lang="ja-JP" altLang="en-US" sz="1100" b="1">
              <a:solidFill>
                <a:sysClr val="windowText" lastClr="000000"/>
              </a:solidFill>
            </a:rPr>
            <a:t>次追加　実績報告</a:t>
          </a:r>
        </a:p>
      </xdr:txBody>
    </xdr:sp>
    <xdr:clientData/>
  </xdr:twoCellAnchor>
  <xdr:twoCellAnchor>
    <xdr:from>
      <xdr:col>10</xdr:col>
      <xdr:colOff>70236</xdr:colOff>
      <xdr:row>49</xdr:row>
      <xdr:rowOff>174079</xdr:rowOff>
    </xdr:from>
    <xdr:to>
      <xdr:col>12</xdr:col>
      <xdr:colOff>611691</xdr:colOff>
      <xdr:row>51</xdr:row>
      <xdr:rowOff>100671</xdr:rowOff>
    </xdr:to>
    <xdr:sp macro="" textlink="">
      <xdr:nvSpPr>
        <xdr:cNvPr id="10" name="四角形: 角度付き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9B76D47-851F-42BB-A3FA-3671C71E4EA8}"/>
            </a:ext>
          </a:extLst>
        </xdr:cNvPr>
        <xdr:cNvSpPr/>
      </xdr:nvSpPr>
      <xdr:spPr>
        <a:xfrm>
          <a:off x="6807431" y="10899384"/>
          <a:ext cx="1888894" cy="360250"/>
        </a:xfrm>
        <a:prstGeom prst="bevel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3</a:t>
          </a:r>
          <a:r>
            <a:rPr kumimoji="1" lang="ja-JP" altLang="en-US" sz="1100" b="1">
              <a:solidFill>
                <a:sysClr val="windowText" lastClr="000000"/>
              </a:solidFill>
            </a:rPr>
            <a:t>次　追加実績報告様式</a:t>
          </a:r>
        </a:p>
      </xdr:txBody>
    </xdr:sp>
    <xdr:clientData/>
  </xdr:twoCellAnchor>
  <xdr:twoCellAnchor>
    <xdr:from>
      <xdr:col>10</xdr:col>
      <xdr:colOff>432343</xdr:colOff>
      <xdr:row>57</xdr:row>
      <xdr:rowOff>14636</xdr:rowOff>
    </xdr:from>
    <xdr:to>
      <xdr:col>12</xdr:col>
      <xdr:colOff>313396</xdr:colOff>
      <xdr:row>58</xdr:row>
      <xdr:rowOff>130792</xdr:rowOff>
    </xdr:to>
    <xdr:sp macro="" textlink="">
      <xdr:nvSpPr>
        <xdr:cNvPr id="12" name="四角形: 角度付き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4D0F7E4-3AEA-4C61-923E-2D597F39E4EB}"/>
            </a:ext>
          </a:extLst>
        </xdr:cNvPr>
        <xdr:cNvSpPr/>
      </xdr:nvSpPr>
      <xdr:spPr>
        <a:xfrm>
          <a:off x="7169538" y="12505551"/>
          <a:ext cx="1228492" cy="332985"/>
        </a:xfrm>
        <a:prstGeom prst="bevel">
          <a:avLst/>
        </a:prstGeom>
        <a:solidFill>
          <a:srgbClr val="FF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</a:rPr>
            <a:t>集計表（対象外）</a:t>
          </a:r>
        </a:p>
      </xdr:txBody>
    </xdr:sp>
    <xdr:clientData/>
  </xdr:twoCellAnchor>
  <xdr:twoCellAnchor>
    <xdr:from>
      <xdr:col>10</xdr:col>
      <xdr:colOff>81852</xdr:colOff>
      <xdr:row>16</xdr:row>
      <xdr:rowOff>142101</xdr:rowOff>
    </xdr:from>
    <xdr:to>
      <xdr:col>12</xdr:col>
      <xdr:colOff>542073</xdr:colOff>
      <xdr:row>18</xdr:row>
      <xdr:rowOff>147135</xdr:rowOff>
    </xdr:to>
    <xdr:sp macro="" textlink="">
      <xdr:nvSpPr>
        <xdr:cNvPr id="13" name="四角形: 角度付き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A205E00-8C4D-4F3B-87A7-FA1400CBF32D}"/>
            </a:ext>
          </a:extLst>
        </xdr:cNvPr>
        <xdr:cNvSpPr/>
      </xdr:nvSpPr>
      <xdr:spPr>
        <a:xfrm>
          <a:off x="6819047" y="3626857"/>
          <a:ext cx="1807660" cy="438693"/>
        </a:xfrm>
        <a:prstGeom prst="beve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tx1"/>
              </a:solidFill>
            </a:rPr>
            <a:t>当初　実績報告様式</a:t>
          </a:r>
        </a:p>
      </xdr:txBody>
    </xdr:sp>
    <xdr:clientData/>
  </xdr:twoCellAnchor>
  <xdr:twoCellAnchor>
    <xdr:from>
      <xdr:col>10</xdr:col>
      <xdr:colOff>71011</xdr:colOff>
      <xdr:row>44</xdr:row>
      <xdr:rowOff>91765</xdr:rowOff>
    </xdr:from>
    <xdr:to>
      <xdr:col>12</xdr:col>
      <xdr:colOff>388433</xdr:colOff>
      <xdr:row>46</xdr:row>
      <xdr:rowOff>23232</xdr:rowOff>
    </xdr:to>
    <xdr:sp macro="" textlink="">
      <xdr:nvSpPr>
        <xdr:cNvPr id="14" name="四角形: 角度付き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8AB0B5C-41EF-4BD1-949E-371FF5A9E733}"/>
            </a:ext>
          </a:extLst>
        </xdr:cNvPr>
        <xdr:cNvSpPr/>
      </xdr:nvSpPr>
      <xdr:spPr>
        <a:xfrm>
          <a:off x="6808206" y="9732924"/>
          <a:ext cx="1664861" cy="365125"/>
        </a:xfrm>
        <a:prstGeom prst="bevel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chemeClr val="tx1"/>
              </a:solidFill>
            </a:rPr>
            <a:t>3</a:t>
          </a:r>
          <a:r>
            <a:rPr kumimoji="1" lang="ja-JP" altLang="en-US" sz="1100" b="1">
              <a:solidFill>
                <a:schemeClr val="tx1"/>
              </a:solidFill>
            </a:rPr>
            <a:t>次追加申請様式</a:t>
          </a:r>
        </a:p>
      </xdr:txBody>
    </xdr:sp>
    <xdr:clientData/>
  </xdr:twoCellAnchor>
  <xdr:twoCellAnchor>
    <xdr:from>
      <xdr:col>7</xdr:col>
      <xdr:colOff>100438</xdr:colOff>
      <xdr:row>47</xdr:row>
      <xdr:rowOff>44530</xdr:rowOff>
    </xdr:from>
    <xdr:to>
      <xdr:col>9</xdr:col>
      <xdr:colOff>15256</xdr:colOff>
      <xdr:row>49</xdr:row>
      <xdr:rowOff>90992</xdr:rowOff>
    </xdr:to>
    <xdr:sp macro="" textlink="">
      <xdr:nvSpPr>
        <xdr:cNvPr id="16" name="四角形: 角度付き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7A7F470-24D3-459D-B183-7B323E1DDA82}"/>
            </a:ext>
          </a:extLst>
        </xdr:cNvPr>
        <xdr:cNvSpPr/>
      </xdr:nvSpPr>
      <xdr:spPr>
        <a:xfrm>
          <a:off x="4816475" y="10336176"/>
          <a:ext cx="1262257" cy="480121"/>
        </a:xfrm>
        <a:prstGeom prst="bevel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出納簿記載例</a:t>
          </a:r>
        </a:p>
      </xdr:txBody>
    </xdr:sp>
    <xdr:clientData/>
  </xdr:twoCellAnchor>
  <xdr:twoCellAnchor>
    <xdr:from>
      <xdr:col>7</xdr:col>
      <xdr:colOff>117705</xdr:colOff>
      <xdr:row>50</xdr:row>
      <xdr:rowOff>208313</xdr:rowOff>
    </xdr:from>
    <xdr:to>
      <xdr:col>9</xdr:col>
      <xdr:colOff>86730</xdr:colOff>
      <xdr:row>52</xdr:row>
      <xdr:rowOff>200569</xdr:rowOff>
    </xdr:to>
    <xdr:sp macro="" textlink="">
      <xdr:nvSpPr>
        <xdr:cNvPr id="17" name="四角形: 角度付き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C96C1E21-BBC8-4ABE-BD39-6F9CF576EE0E}"/>
            </a:ext>
          </a:extLst>
        </xdr:cNvPr>
        <xdr:cNvSpPr/>
      </xdr:nvSpPr>
      <xdr:spPr>
        <a:xfrm>
          <a:off x="4833742" y="11150447"/>
          <a:ext cx="1316464" cy="425915"/>
        </a:xfrm>
        <a:prstGeom prst="bevel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実績報告記載例</a:t>
          </a:r>
        </a:p>
      </xdr:txBody>
    </xdr:sp>
    <xdr:clientData/>
  </xdr:twoCellAnchor>
  <xdr:twoCellAnchor>
    <xdr:from>
      <xdr:col>10</xdr:col>
      <xdr:colOff>91921</xdr:colOff>
      <xdr:row>8</xdr:row>
      <xdr:rowOff>124983</xdr:rowOff>
    </xdr:from>
    <xdr:to>
      <xdr:col>12</xdr:col>
      <xdr:colOff>185544</xdr:colOff>
      <xdr:row>10</xdr:row>
      <xdr:rowOff>130020</xdr:rowOff>
    </xdr:to>
    <xdr:sp macro="" textlink="">
      <xdr:nvSpPr>
        <xdr:cNvPr id="15" name="四角形: 角度付き 1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394A57D1-E42C-4B5B-A2AC-38B45EF46E50}"/>
            </a:ext>
          </a:extLst>
        </xdr:cNvPr>
        <xdr:cNvSpPr/>
      </xdr:nvSpPr>
      <xdr:spPr>
        <a:xfrm>
          <a:off x="6829116" y="1875105"/>
          <a:ext cx="1441062" cy="438695"/>
        </a:xfrm>
        <a:prstGeom prst="beve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当初　申請様式</a:t>
          </a:r>
        </a:p>
      </xdr:txBody>
    </xdr:sp>
    <xdr:clientData/>
  </xdr:twoCellAnchor>
  <xdr:twoCellAnchor>
    <xdr:from>
      <xdr:col>10</xdr:col>
      <xdr:colOff>96103</xdr:colOff>
      <xdr:row>23</xdr:row>
      <xdr:rowOff>126220</xdr:rowOff>
    </xdr:from>
    <xdr:to>
      <xdr:col>12</xdr:col>
      <xdr:colOff>362958</xdr:colOff>
      <xdr:row>25</xdr:row>
      <xdr:rowOff>139391</xdr:rowOff>
    </xdr:to>
    <xdr:sp macro="" textlink="">
      <xdr:nvSpPr>
        <xdr:cNvPr id="19" name="四角形: 角度付き 1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E4C15544-276C-4796-AB68-89793704581E}"/>
            </a:ext>
          </a:extLst>
        </xdr:cNvPr>
        <xdr:cNvSpPr/>
      </xdr:nvSpPr>
      <xdr:spPr>
        <a:xfrm>
          <a:off x="6833298" y="5159757"/>
          <a:ext cx="1614294" cy="446829"/>
        </a:xfrm>
        <a:prstGeom prst="bevel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</a:rPr>
            <a:t>次追加申請様式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92541</xdr:colOff>
      <xdr:row>11</xdr:row>
      <xdr:rowOff>65043</xdr:rowOff>
    </xdr:from>
    <xdr:to>
      <xdr:col>12</xdr:col>
      <xdr:colOff>178420</xdr:colOff>
      <xdr:row>13</xdr:row>
      <xdr:rowOff>73025</xdr:rowOff>
    </xdr:to>
    <xdr:sp macro="" textlink="">
      <xdr:nvSpPr>
        <xdr:cNvPr id="20" name="四角形: 角度付き 1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375EBD82-2DBE-46EC-8AE0-011DF28CD080}"/>
            </a:ext>
          </a:extLst>
        </xdr:cNvPr>
        <xdr:cNvSpPr/>
      </xdr:nvSpPr>
      <xdr:spPr>
        <a:xfrm>
          <a:off x="6829736" y="2465653"/>
          <a:ext cx="1433318" cy="441640"/>
        </a:xfrm>
        <a:prstGeom prst="beve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当初　年間計画書</a:t>
          </a:r>
        </a:p>
      </xdr:txBody>
    </xdr:sp>
    <xdr:clientData/>
  </xdr:twoCellAnchor>
  <xdr:twoCellAnchor>
    <xdr:from>
      <xdr:col>10</xdr:col>
      <xdr:colOff>93080</xdr:colOff>
      <xdr:row>29</xdr:row>
      <xdr:rowOff>64504</xdr:rowOff>
    </xdr:from>
    <xdr:to>
      <xdr:col>12</xdr:col>
      <xdr:colOff>588536</xdr:colOff>
      <xdr:row>31</xdr:row>
      <xdr:rowOff>85183</xdr:rowOff>
    </xdr:to>
    <xdr:sp macro="" textlink="">
      <xdr:nvSpPr>
        <xdr:cNvPr id="21" name="四角形: 角度付き 2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85155E4F-5847-40CD-9B50-5D62B59F6AC8}"/>
            </a:ext>
          </a:extLst>
        </xdr:cNvPr>
        <xdr:cNvSpPr/>
      </xdr:nvSpPr>
      <xdr:spPr>
        <a:xfrm>
          <a:off x="6830275" y="6399016"/>
          <a:ext cx="1842895" cy="454338"/>
        </a:xfrm>
        <a:prstGeom prst="bevel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</a:rPr>
            <a:t>次　追加実績報告様式</a:t>
          </a:r>
        </a:p>
      </xdr:txBody>
    </xdr:sp>
    <xdr:clientData/>
  </xdr:twoCellAnchor>
  <xdr:twoCellAnchor>
    <xdr:from>
      <xdr:col>10</xdr:col>
      <xdr:colOff>74574</xdr:colOff>
      <xdr:row>39</xdr:row>
      <xdr:rowOff>169203</xdr:rowOff>
    </xdr:from>
    <xdr:to>
      <xdr:col>12</xdr:col>
      <xdr:colOff>628961</xdr:colOff>
      <xdr:row>41</xdr:row>
      <xdr:rowOff>147134</xdr:rowOff>
    </xdr:to>
    <xdr:sp macro="" textlink="">
      <xdr:nvSpPr>
        <xdr:cNvPr id="22" name="四角形: 角度付き 2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65B47239-34CF-4027-9C4A-1ED699BC589D}"/>
            </a:ext>
          </a:extLst>
        </xdr:cNvPr>
        <xdr:cNvSpPr/>
      </xdr:nvSpPr>
      <xdr:spPr>
        <a:xfrm>
          <a:off x="6811769" y="8695240"/>
          <a:ext cx="1901826" cy="411589"/>
        </a:xfrm>
        <a:prstGeom prst="bevel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</a:rPr>
            <a:t>次　追加実績報告様式</a:t>
          </a:r>
        </a:p>
      </xdr:txBody>
    </xdr:sp>
    <xdr:clientData/>
  </xdr:twoCellAnchor>
  <xdr:twoCellAnchor>
    <xdr:from>
      <xdr:col>7</xdr:col>
      <xdr:colOff>495608</xdr:colOff>
      <xdr:row>20</xdr:row>
      <xdr:rowOff>30976</xdr:rowOff>
    </xdr:from>
    <xdr:to>
      <xdr:col>9</xdr:col>
      <xdr:colOff>518840</xdr:colOff>
      <xdr:row>21</xdr:row>
      <xdr:rowOff>209086</xdr:rowOff>
    </xdr:to>
    <xdr:sp macro="" textlink="">
      <xdr:nvSpPr>
        <xdr:cNvPr id="11" name="四角形: 角度付き 1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ED127836-AB15-446D-9C17-D9F92B5B1D4D}"/>
            </a:ext>
          </a:extLst>
        </xdr:cNvPr>
        <xdr:cNvSpPr/>
      </xdr:nvSpPr>
      <xdr:spPr>
        <a:xfrm>
          <a:off x="5211645" y="4383049"/>
          <a:ext cx="1370671" cy="394939"/>
        </a:xfrm>
        <a:prstGeom prst="bevel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変更追加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2</xdr:row>
      <xdr:rowOff>28575</xdr:rowOff>
    </xdr:from>
    <xdr:to>
      <xdr:col>12</xdr:col>
      <xdr:colOff>19050</xdr:colOff>
      <xdr:row>4</xdr:row>
      <xdr:rowOff>9525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2899DD-E5DA-4064-9B01-2331E6F6B08D}"/>
            </a:ext>
          </a:extLst>
        </xdr:cNvPr>
        <xdr:cNvSpPr/>
      </xdr:nvSpPr>
      <xdr:spPr>
        <a:xfrm>
          <a:off x="6810375" y="371475"/>
          <a:ext cx="1276350" cy="323850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45245</xdr:colOff>
      <xdr:row>0</xdr:row>
      <xdr:rowOff>23813</xdr:rowOff>
    </xdr:from>
    <xdr:to>
      <xdr:col>33</xdr:col>
      <xdr:colOff>435769</xdr:colOff>
      <xdr:row>0</xdr:row>
      <xdr:rowOff>252413</xdr:rowOff>
    </xdr:to>
    <xdr:sp macro="" textlink="">
      <xdr:nvSpPr>
        <xdr:cNvPr id="2" name="円/楕円 9">
          <a:extLst>
            <a:ext uri="{FF2B5EF4-FFF2-40B4-BE49-F238E27FC236}">
              <a16:creationId xmlns:a16="http://schemas.microsoft.com/office/drawing/2014/main" id="{EB047BEB-D8CA-4402-A350-890A863EFBE2}"/>
            </a:ext>
          </a:extLst>
        </xdr:cNvPr>
        <xdr:cNvSpPr/>
      </xdr:nvSpPr>
      <xdr:spPr>
        <a:xfrm>
          <a:off x="7350920" y="23813"/>
          <a:ext cx="638174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38099</xdr:colOff>
      <xdr:row>1</xdr:row>
      <xdr:rowOff>104773</xdr:rowOff>
    </xdr:from>
    <xdr:to>
      <xdr:col>35</xdr:col>
      <xdr:colOff>0</xdr:colOff>
      <xdr:row>3</xdr:row>
      <xdr:rowOff>247649</xdr:rowOff>
    </xdr:to>
    <xdr:sp macro="" textlink="">
      <xdr:nvSpPr>
        <xdr:cNvPr id="71" name="四角形: 角度付き 7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E80509-8AEA-44DA-94EC-01A1F42999CD}"/>
            </a:ext>
          </a:extLst>
        </xdr:cNvPr>
        <xdr:cNvSpPr/>
      </xdr:nvSpPr>
      <xdr:spPr>
        <a:xfrm>
          <a:off x="7343774" y="380998"/>
          <a:ext cx="866775" cy="704851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2</xdr:row>
      <xdr:rowOff>28575</xdr:rowOff>
    </xdr:from>
    <xdr:to>
      <xdr:col>12</xdr:col>
      <xdr:colOff>19050</xdr:colOff>
      <xdr:row>4</xdr:row>
      <xdr:rowOff>9525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723FA1-50FE-4F7B-AEB6-4670FC09886D}"/>
            </a:ext>
          </a:extLst>
        </xdr:cNvPr>
        <xdr:cNvSpPr/>
      </xdr:nvSpPr>
      <xdr:spPr>
        <a:xfrm>
          <a:off x="6867525" y="371475"/>
          <a:ext cx="1276350" cy="323850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2</xdr:row>
      <xdr:rowOff>28575</xdr:rowOff>
    </xdr:from>
    <xdr:to>
      <xdr:col>12</xdr:col>
      <xdr:colOff>19050</xdr:colOff>
      <xdr:row>4</xdr:row>
      <xdr:rowOff>9525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569DA6-4FBD-40D8-9598-3246CBE58D38}"/>
            </a:ext>
          </a:extLst>
        </xdr:cNvPr>
        <xdr:cNvSpPr/>
      </xdr:nvSpPr>
      <xdr:spPr>
        <a:xfrm>
          <a:off x="7162800" y="371475"/>
          <a:ext cx="1276350" cy="323850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45245</xdr:colOff>
      <xdr:row>0</xdr:row>
      <xdr:rowOff>23813</xdr:rowOff>
    </xdr:from>
    <xdr:to>
      <xdr:col>33</xdr:col>
      <xdr:colOff>435769</xdr:colOff>
      <xdr:row>0</xdr:row>
      <xdr:rowOff>252413</xdr:rowOff>
    </xdr:to>
    <xdr:sp macro="" textlink="">
      <xdr:nvSpPr>
        <xdr:cNvPr id="2" name="円/楕円 9">
          <a:extLst>
            <a:ext uri="{FF2B5EF4-FFF2-40B4-BE49-F238E27FC236}">
              <a16:creationId xmlns:a16="http://schemas.microsoft.com/office/drawing/2014/main" id="{E83DF64B-7F6B-418F-8E7B-2A3826CEB049}"/>
            </a:ext>
          </a:extLst>
        </xdr:cNvPr>
        <xdr:cNvSpPr/>
      </xdr:nvSpPr>
      <xdr:spPr>
        <a:xfrm>
          <a:off x="31963520" y="23813"/>
          <a:ext cx="638174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0</xdr:row>
      <xdr:rowOff>23813</xdr:rowOff>
    </xdr:from>
    <xdr:to>
      <xdr:col>33</xdr:col>
      <xdr:colOff>435769</xdr:colOff>
      <xdr:row>0</xdr:row>
      <xdr:rowOff>252413</xdr:rowOff>
    </xdr:to>
    <xdr:sp macro="" textlink="">
      <xdr:nvSpPr>
        <xdr:cNvPr id="71" name="円/楕円 9">
          <a:extLst>
            <a:ext uri="{FF2B5EF4-FFF2-40B4-BE49-F238E27FC236}">
              <a16:creationId xmlns:a16="http://schemas.microsoft.com/office/drawing/2014/main" id="{00575D16-142A-4CEB-BCC7-5FE9667BF8B2}"/>
            </a:ext>
          </a:extLst>
        </xdr:cNvPr>
        <xdr:cNvSpPr/>
      </xdr:nvSpPr>
      <xdr:spPr>
        <a:xfrm>
          <a:off x="7350920" y="23813"/>
          <a:ext cx="638174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0</xdr:row>
      <xdr:rowOff>23813</xdr:rowOff>
    </xdr:from>
    <xdr:to>
      <xdr:col>33</xdr:col>
      <xdr:colOff>435769</xdr:colOff>
      <xdr:row>0</xdr:row>
      <xdr:rowOff>252413</xdr:rowOff>
    </xdr:to>
    <xdr:sp macro="" textlink="">
      <xdr:nvSpPr>
        <xdr:cNvPr id="140" name="円/楕円 9">
          <a:extLst>
            <a:ext uri="{FF2B5EF4-FFF2-40B4-BE49-F238E27FC236}">
              <a16:creationId xmlns:a16="http://schemas.microsoft.com/office/drawing/2014/main" id="{C4C71B2E-7DEE-4E3C-8D9A-B7D8BCA36109}"/>
            </a:ext>
          </a:extLst>
        </xdr:cNvPr>
        <xdr:cNvSpPr/>
      </xdr:nvSpPr>
      <xdr:spPr>
        <a:xfrm>
          <a:off x="7350920" y="23813"/>
          <a:ext cx="638174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0</xdr:row>
      <xdr:rowOff>23813</xdr:rowOff>
    </xdr:from>
    <xdr:to>
      <xdr:col>33</xdr:col>
      <xdr:colOff>435769</xdr:colOff>
      <xdr:row>0</xdr:row>
      <xdr:rowOff>252413</xdr:rowOff>
    </xdr:to>
    <xdr:sp macro="" textlink="">
      <xdr:nvSpPr>
        <xdr:cNvPr id="278" name="円/楕円 9">
          <a:extLst>
            <a:ext uri="{FF2B5EF4-FFF2-40B4-BE49-F238E27FC236}">
              <a16:creationId xmlns:a16="http://schemas.microsoft.com/office/drawing/2014/main" id="{8D3160D8-7730-4492-A79A-8EC71BA5E646}"/>
            </a:ext>
          </a:extLst>
        </xdr:cNvPr>
        <xdr:cNvSpPr/>
      </xdr:nvSpPr>
      <xdr:spPr>
        <a:xfrm>
          <a:off x="7350920" y="23813"/>
          <a:ext cx="638174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38100</xdr:colOff>
      <xdr:row>2</xdr:row>
      <xdr:rowOff>9524</xdr:rowOff>
    </xdr:from>
    <xdr:to>
      <xdr:col>35</xdr:col>
      <xdr:colOff>0</xdr:colOff>
      <xdr:row>4</xdr:row>
      <xdr:rowOff>19049</xdr:rowOff>
    </xdr:to>
    <xdr:sp macro="" textlink="">
      <xdr:nvSpPr>
        <xdr:cNvPr id="348" name="四角形: 角度付き 34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1D2C4E-6A80-4A08-88DD-64DC0EF7C587}"/>
            </a:ext>
          </a:extLst>
        </xdr:cNvPr>
        <xdr:cNvSpPr/>
      </xdr:nvSpPr>
      <xdr:spPr>
        <a:xfrm>
          <a:off x="7343775" y="504824"/>
          <a:ext cx="866775" cy="714375"/>
        </a:xfrm>
        <a:prstGeom prst="bevel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利用について</a:t>
          </a:r>
          <a:endParaRPr kumimoji="1" lang="en-US" altLang="ja-JP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2</xdr:row>
      <xdr:rowOff>28575</xdr:rowOff>
    </xdr:from>
    <xdr:to>
      <xdr:col>12</xdr:col>
      <xdr:colOff>19050</xdr:colOff>
      <xdr:row>4</xdr:row>
      <xdr:rowOff>9525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3D3901-AEC6-42C7-8A20-E5DD96258847}"/>
            </a:ext>
          </a:extLst>
        </xdr:cNvPr>
        <xdr:cNvSpPr/>
      </xdr:nvSpPr>
      <xdr:spPr>
        <a:xfrm>
          <a:off x="6867525" y="371475"/>
          <a:ext cx="1276350" cy="323850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2</xdr:row>
      <xdr:rowOff>28575</xdr:rowOff>
    </xdr:from>
    <xdr:to>
      <xdr:col>12</xdr:col>
      <xdr:colOff>19050</xdr:colOff>
      <xdr:row>4</xdr:row>
      <xdr:rowOff>9525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D95CD8-7E57-465A-95C7-68079F9AE1FD}"/>
            </a:ext>
          </a:extLst>
        </xdr:cNvPr>
        <xdr:cNvSpPr/>
      </xdr:nvSpPr>
      <xdr:spPr>
        <a:xfrm>
          <a:off x="7162800" y="371475"/>
          <a:ext cx="1276350" cy="323850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45245</xdr:colOff>
      <xdr:row>0</xdr:row>
      <xdr:rowOff>23813</xdr:rowOff>
    </xdr:from>
    <xdr:to>
      <xdr:col>33</xdr:col>
      <xdr:colOff>435769</xdr:colOff>
      <xdr:row>0</xdr:row>
      <xdr:rowOff>252413</xdr:rowOff>
    </xdr:to>
    <xdr:sp macro="" textlink="">
      <xdr:nvSpPr>
        <xdr:cNvPr id="2" name="円/楕円 9">
          <a:extLst>
            <a:ext uri="{FF2B5EF4-FFF2-40B4-BE49-F238E27FC236}">
              <a16:creationId xmlns:a16="http://schemas.microsoft.com/office/drawing/2014/main" id="{C5B85D11-4CDD-47CD-942F-72518BCE031A}"/>
            </a:ext>
          </a:extLst>
        </xdr:cNvPr>
        <xdr:cNvSpPr/>
      </xdr:nvSpPr>
      <xdr:spPr>
        <a:xfrm>
          <a:off x="7350920" y="23813"/>
          <a:ext cx="638174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28575</xdr:colOff>
      <xdr:row>1</xdr:row>
      <xdr:rowOff>200025</xdr:rowOff>
    </xdr:from>
    <xdr:to>
      <xdr:col>34</xdr:col>
      <xdr:colOff>104775</xdr:colOff>
      <xdr:row>4</xdr:row>
      <xdr:rowOff>38100</xdr:rowOff>
    </xdr:to>
    <xdr:sp macro="" textlink="">
      <xdr:nvSpPr>
        <xdr:cNvPr id="71" name="四角形: 角度付き 7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CDC322-7066-4C1E-B906-0C93B63EF0EC}"/>
            </a:ext>
          </a:extLst>
        </xdr:cNvPr>
        <xdr:cNvSpPr/>
      </xdr:nvSpPr>
      <xdr:spPr>
        <a:xfrm>
          <a:off x="7334250" y="476250"/>
          <a:ext cx="828675" cy="762000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2</xdr:row>
      <xdr:rowOff>28575</xdr:rowOff>
    </xdr:from>
    <xdr:to>
      <xdr:col>12</xdr:col>
      <xdr:colOff>19050</xdr:colOff>
      <xdr:row>4</xdr:row>
      <xdr:rowOff>9525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ECE143-5C4B-44DA-BD41-F3A3D45554E1}"/>
            </a:ext>
          </a:extLst>
        </xdr:cNvPr>
        <xdr:cNvSpPr/>
      </xdr:nvSpPr>
      <xdr:spPr>
        <a:xfrm>
          <a:off x="6867525" y="371475"/>
          <a:ext cx="1276350" cy="323850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3</xdr:row>
      <xdr:rowOff>123825</xdr:rowOff>
    </xdr:from>
    <xdr:to>
      <xdr:col>14</xdr:col>
      <xdr:colOff>47625</xdr:colOff>
      <xdr:row>5</xdr:row>
      <xdr:rowOff>276225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848E4D-9F7B-4218-A66C-E77936C462B8}"/>
            </a:ext>
          </a:extLst>
        </xdr:cNvPr>
        <xdr:cNvSpPr/>
      </xdr:nvSpPr>
      <xdr:spPr>
        <a:xfrm>
          <a:off x="7353300" y="990600"/>
          <a:ext cx="828675" cy="762000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133350</xdr:rowOff>
    </xdr:from>
    <xdr:to>
      <xdr:col>14</xdr:col>
      <xdr:colOff>704850</xdr:colOff>
      <xdr:row>1</xdr:row>
      <xdr:rowOff>285750</xdr:rowOff>
    </xdr:to>
    <xdr:sp macro="" textlink="">
      <xdr:nvSpPr>
        <xdr:cNvPr id="3" name="四角形: 角度付き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BD791C-2413-43F4-9616-27DDE475F5A3}"/>
            </a:ext>
          </a:extLst>
        </xdr:cNvPr>
        <xdr:cNvSpPr/>
      </xdr:nvSpPr>
      <xdr:spPr>
        <a:xfrm>
          <a:off x="6915150" y="133350"/>
          <a:ext cx="1276350" cy="323850"/>
        </a:xfrm>
        <a:prstGeom prst="bevel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利用について</a:t>
          </a:r>
          <a:endParaRPr kumimoji="1" lang="en-US" altLang="ja-JP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828675</xdr:colOff>
      <xdr:row>3</xdr:row>
      <xdr:rowOff>47625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F05CA-94CD-4300-B403-186F93BF0B87}"/>
            </a:ext>
          </a:extLst>
        </xdr:cNvPr>
        <xdr:cNvSpPr/>
      </xdr:nvSpPr>
      <xdr:spPr>
        <a:xfrm>
          <a:off x="8277225" y="200025"/>
          <a:ext cx="828675" cy="762000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178593</xdr:colOff>
      <xdr:row>22</xdr:row>
      <xdr:rowOff>45244</xdr:rowOff>
    </xdr:from>
    <xdr:to>
      <xdr:col>12</xdr:col>
      <xdr:colOff>178594</xdr:colOff>
      <xdr:row>23</xdr:row>
      <xdr:rowOff>226218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64393" y="7627144"/>
          <a:ext cx="2505076" cy="533399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プルダウンリストから費目を選択</a:t>
          </a:r>
        </a:p>
      </xdr:txBody>
    </xdr:sp>
    <xdr:clientData/>
  </xdr:twoCellAnchor>
  <xdr:twoCellAnchor>
    <xdr:from>
      <xdr:col>4</xdr:col>
      <xdr:colOff>23815</xdr:colOff>
      <xdr:row>21</xdr:row>
      <xdr:rowOff>142876</xdr:rowOff>
    </xdr:from>
    <xdr:to>
      <xdr:col>7</xdr:col>
      <xdr:colOff>65484</xdr:colOff>
      <xdr:row>22</xdr:row>
      <xdr:rowOff>45244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>
          <a:stCxn id="3" idx="0"/>
        </xdr:cNvCxnSpPr>
      </xdr:nvCxnSpPr>
      <xdr:spPr>
        <a:xfrm flipH="1" flipV="1">
          <a:off x="709615" y="7372351"/>
          <a:ext cx="1413269" cy="254793"/>
        </a:xfrm>
        <a:prstGeom prst="straightConnector1">
          <a:avLst/>
        </a:prstGeom>
        <a:ln w="63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214313</xdr:rowOff>
    </xdr:from>
    <xdr:to>
      <xdr:col>3</xdr:col>
      <xdr:colOff>273842</xdr:colOff>
      <xdr:row>24</xdr:row>
      <xdr:rowOff>59531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6200" y="3300413"/>
          <a:ext cx="607217" cy="504586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178594</xdr:colOff>
      <xdr:row>21</xdr:row>
      <xdr:rowOff>250032</xdr:rowOff>
    </xdr:from>
    <xdr:to>
      <xdr:col>31</xdr:col>
      <xdr:colOff>178594</xdr:colOff>
      <xdr:row>23</xdr:row>
      <xdr:rowOff>142874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674394" y="7479507"/>
          <a:ext cx="2466975" cy="597692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各種別にかかる費目の合計額を、自動で集計表に集計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321469</xdr:colOff>
      <xdr:row>20</xdr:row>
      <xdr:rowOff>238125</xdr:rowOff>
    </xdr:from>
    <xdr:to>
      <xdr:col>27</xdr:col>
      <xdr:colOff>95250</xdr:colOff>
      <xdr:row>21</xdr:row>
      <xdr:rowOff>261938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flipV="1">
          <a:off x="5912644" y="7115175"/>
          <a:ext cx="250031" cy="376238"/>
        </a:xfrm>
        <a:prstGeom prst="straightConnector1">
          <a:avLst/>
        </a:prstGeom>
        <a:ln w="63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95250</xdr:colOff>
      <xdr:row>19</xdr:row>
      <xdr:rowOff>214313</xdr:rowOff>
    </xdr:from>
    <xdr:to>
      <xdr:col>25</xdr:col>
      <xdr:colOff>321469</xdr:colOff>
      <xdr:row>21</xdr:row>
      <xdr:rowOff>250032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>
          <a:stCxn id="6" idx="0"/>
        </xdr:cNvCxnSpPr>
      </xdr:nvCxnSpPr>
      <xdr:spPr>
        <a:xfrm flipH="1" flipV="1">
          <a:off x="5305425" y="6738938"/>
          <a:ext cx="607219" cy="740569"/>
        </a:xfrm>
        <a:prstGeom prst="straightConnector1">
          <a:avLst/>
        </a:prstGeom>
        <a:ln w="63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1</xdr:row>
      <xdr:rowOff>95250</xdr:rowOff>
    </xdr:from>
    <xdr:to>
      <xdr:col>29</xdr:col>
      <xdr:colOff>95250</xdr:colOff>
      <xdr:row>3</xdr:row>
      <xdr:rowOff>71438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3286125" y="369094"/>
          <a:ext cx="3333750" cy="535782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プルダウンリストから「国体強化対策事業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」・「ジュニア育成強化事業</a:t>
          </a:r>
          <a:r>
            <a:rPr kumimoji="1" lang="ja-JP" altLang="en-US" sz="1100">
              <a:solidFill>
                <a:sysClr val="windowText" lastClr="000000"/>
              </a:solidFill>
            </a:rPr>
            <a:t>」・「プレ強化事業」を選択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95250</xdr:colOff>
      <xdr:row>1</xdr:row>
      <xdr:rowOff>23812</xdr:rowOff>
    </xdr:from>
    <xdr:to>
      <xdr:col>12</xdr:col>
      <xdr:colOff>95250</xdr:colOff>
      <xdr:row>2</xdr:row>
      <xdr:rowOff>148829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>
          <a:stCxn id="11" idx="1"/>
        </xdr:cNvCxnSpPr>
      </xdr:nvCxnSpPr>
      <xdr:spPr>
        <a:xfrm flipH="1" flipV="1">
          <a:off x="3000375" y="297656"/>
          <a:ext cx="285750" cy="339329"/>
        </a:xfrm>
        <a:prstGeom prst="straightConnector1">
          <a:avLst/>
        </a:prstGeom>
        <a:ln w="63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321469</xdr:colOff>
      <xdr:row>20</xdr:row>
      <xdr:rowOff>238125</xdr:rowOff>
    </xdr:from>
    <xdr:to>
      <xdr:col>27</xdr:col>
      <xdr:colOff>95250</xdr:colOff>
      <xdr:row>21</xdr:row>
      <xdr:rowOff>261938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flipV="1">
          <a:off x="5912644" y="7115175"/>
          <a:ext cx="250031" cy="376238"/>
        </a:xfrm>
        <a:prstGeom prst="straightConnector1">
          <a:avLst/>
        </a:prstGeom>
        <a:ln w="63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95250</xdr:colOff>
      <xdr:row>19</xdr:row>
      <xdr:rowOff>214313</xdr:rowOff>
    </xdr:from>
    <xdr:to>
      <xdr:col>25</xdr:col>
      <xdr:colOff>321469</xdr:colOff>
      <xdr:row>21</xdr:row>
      <xdr:rowOff>250032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flipH="1" flipV="1">
          <a:off x="5305425" y="6738938"/>
          <a:ext cx="607219" cy="740569"/>
        </a:xfrm>
        <a:prstGeom prst="straightConnector1">
          <a:avLst/>
        </a:prstGeom>
        <a:ln w="63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535782</xdr:colOff>
      <xdr:row>30</xdr:row>
      <xdr:rowOff>0</xdr:rowOff>
    </xdr:from>
    <xdr:to>
      <xdr:col>22</xdr:col>
      <xdr:colOff>23813</xdr:colOff>
      <xdr:row>32</xdr:row>
      <xdr:rowOff>154781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2583657" y="9608344"/>
          <a:ext cx="2476500" cy="869156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プルダウンリストから対象外経費の費目を選択し、金額を入力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自動で集計表に集計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23813</xdr:colOff>
      <xdr:row>28</xdr:row>
      <xdr:rowOff>250033</xdr:rowOff>
    </xdr:from>
    <xdr:to>
      <xdr:col>30</xdr:col>
      <xdr:colOff>154781</xdr:colOff>
      <xdr:row>31</xdr:row>
      <xdr:rowOff>77391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>
          <a:stCxn id="13" idx="3"/>
        </xdr:cNvCxnSpPr>
      </xdr:nvCxnSpPr>
      <xdr:spPr>
        <a:xfrm flipV="1">
          <a:off x="5060157" y="9144002"/>
          <a:ext cx="1738312" cy="898920"/>
        </a:xfrm>
        <a:prstGeom prst="straightConnector1">
          <a:avLst/>
        </a:prstGeom>
        <a:ln w="63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23813</xdr:colOff>
      <xdr:row>28</xdr:row>
      <xdr:rowOff>333377</xdr:rowOff>
    </xdr:from>
    <xdr:to>
      <xdr:col>25</xdr:col>
      <xdr:colOff>83343</xdr:colOff>
      <xdr:row>31</xdr:row>
      <xdr:rowOff>77391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>
          <a:stCxn id="13" idx="3"/>
        </xdr:cNvCxnSpPr>
      </xdr:nvCxnSpPr>
      <xdr:spPr>
        <a:xfrm flipV="1">
          <a:off x="5060157" y="9227346"/>
          <a:ext cx="619124" cy="815576"/>
        </a:xfrm>
        <a:prstGeom prst="straightConnector1">
          <a:avLst/>
        </a:prstGeom>
        <a:ln w="63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207169</xdr:colOff>
      <xdr:row>2</xdr:row>
      <xdr:rowOff>107157</xdr:rowOff>
    </xdr:from>
    <xdr:to>
      <xdr:col>33</xdr:col>
      <xdr:colOff>345282</xdr:colOff>
      <xdr:row>4</xdr:row>
      <xdr:rowOff>178594</xdr:rowOff>
    </xdr:to>
    <xdr:sp macro="" textlink="">
      <xdr:nvSpPr>
        <xdr:cNvPr id="15" name="四角形: 角度付き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BBDE0A-B68F-4157-951D-CA9537252D8A}"/>
            </a:ext>
          </a:extLst>
        </xdr:cNvPr>
        <xdr:cNvSpPr/>
      </xdr:nvSpPr>
      <xdr:spPr>
        <a:xfrm>
          <a:off x="7512844" y="602457"/>
          <a:ext cx="823913" cy="776287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133350</xdr:rowOff>
    </xdr:from>
    <xdr:to>
      <xdr:col>12</xdr:col>
      <xdr:colOff>733425</xdr:colOff>
      <xdr:row>1</xdr:row>
      <xdr:rowOff>257175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45F850-7AF7-4F85-A3DB-4770FEAE4EAD}"/>
            </a:ext>
          </a:extLst>
        </xdr:cNvPr>
        <xdr:cNvSpPr/>
      </xdr:nvSpPr>
      <xdr:spPr>
        <a:xfrm>
          <a:off x="7734300" y="133350"/>
          <a:ext cx="1276350" cy="323850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2</xdr:row>
      <xdr:rowOff>28575</xdr:rowOff>
    </xdr:from>
    <xdr:to>
      <xdr:col>12</xdr:col>
      <xdr:colOff>19050</xdr:colOff>
      <xdr:row>4</xdr:row>
      <xdr:rowOff>9525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7BEF51-8A8B-4BD2-8DCA-655554F8BC8F}"/>
            </a:ext>
          </a:extLst>
        </xdr:cNvPr>
        <xdr:cNvSpPr/>
      </xdr:nvSpPr>
      <xdr:spPr>
        <a:xfrm>
          <a:off x="6810375" y="371475"/>
          <a:ext cx="1276350" cy="323850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85725</xdr:colOff>
      <xdr:row>0</xdr:row>
      <xdr:rowOff>123825</xdr:rowOff>
    </xdr:from>
    <xdr:to>
      <xdr:col>64</xdr:col>
      <xdr:colOff>1484312</xdr:colOff>
      <xdr:row>2</xdr:row>
      <xdr:rowOff>104775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6E5D85-251C-4441-8F4B-6F9D36D2393F}"/>
            </a:ext>
          </a:extLst>
        </xdr:cNvPr>
        <xdr:cNvSpPr/>
      </xdr:nvSpPr>
      <xdr:spPr>
        <a:xfrm>
          <a:off x="9269413" y="123825"/>
          <a:ext cx="1398587" cy="481013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45245</xdr:colOff>
      <xdr:row>0</xdr:row>
      <xdr:rowOff>23813</xdr:rowOff>
    </xdr:from>
    <xdr:to>
      <xdr:col>33</xdr:col>
      <xdr:colOff>435769</xdr:colOff>
      <xdr:row>0</xdr:row>
      <xdr:rowOff>252413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367589" y="23813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0</xdr:row>
      <xdr:rowOff>23813</xdr:rowOff>
    </xdr:from>
    <xdr:to>
      <xdr:col>68</xdr:col>
      <xdr:colOff>435769</xdr:colOff>
      <xdr:row>0</xdr:row>
      <xdr:rowOff>252413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367589" y="23813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0</xdr:row>
      <xdr:rowOff>23813</xdr:rowOff>
    </xdr:from>
    <xdr:to>
      <xdr:col>68</xdr:col>
      <xdr:colOff>435769</xdr:colOff>
      <xdr:row>0</xdr:row>
      <xdr:rowOff>252413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7367589" y="23813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33</xdr:row>
      <xdr:rowOff>23813</xdr:rowOff>
    </xdr:from>
    <xdr:to>
      <xdr:col>33</xdr:col>
      <xdr:colOff>435769</xdr:colOff>
      <xdr:row>33</xdr:row>
      <xdr:rowOff>252413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7367589" y="23813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33</xdr:row>
      <xdr:rowOff>23813</xdr:rowOff>
    </xdr:from>
    <xdr:to>
      <xdr:col>68</xdr:col>
      <xdr:colOff>435769</xdr:colOff>
      <xdr:row>33</xdr:row>
      <xdr:rowOff>252413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5582901" y="23813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33</xdr:row>
      <xdr:rowOff>23813</xdr:rowOff>
    </xdr:from>
    <xdr:to>
      <xdr:col>68</xdr:col>
      <xdr:colOff>435769</xdr:colOff>
      <xdr:row>33</xdr:row>
      <xdr:rowOff>252413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5582901" y="23813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62</xdr:row>
      <xdr:rowOff>23813</xdr:rowOff>
    </xdr:from>
    <xdr:to>
      <xdr:col>68</xdr:col>
      <xdr:colOff>435769</xdr:colOff>
      <xdr:row>62</xdr:row>
      <xdr:rowOff>252413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5582901" y="23813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62</xdr:row>
      <xdr:rowOff>23813</xdr:rowOff>
    </xdr:from>
    <xdr:to>
      <xdr:col>68</xdr:col>
      <xdr:colOff>435769</xdr:colOff>
      <xdr:row>62</xdr:row>
      <xdr:rowOff>252413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5582901" y="23813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33</xdr:row>
      <xdr:rowOff>23813</xdr:rowOff>
    </xdr:from>
    <xdr:to>
      <xdr:col>33</xdr:col>
      <xdr:colOff>435769</xdr:colOff>
      <xdr:row>33</xdr:row>
      <xdr:rowOff>252413</xdr:rowOff>
    </xdr:to>
    <xdr:sp macro="" textlink="">
      <xdr:nvSpPr>
        <xdr:cNvPr id="88" name="円/楕円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7367589" y="23813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33</xdr:row>
      <xdr:rowOff>23813</xdr:rowOff>
    </xdr:from>
    <xdr:to>
      <xdr:col>68</xdr:col>
      <xdr:colOff>435769</xdr:colOff>
      <xdr:row>33</xdr:row>
      <xdr:rowOff>252413</xdr:rowOff>
    </xdr:to>
    <xdr:sp macro="" textlink="">
      <xdr:nvSpPr>
        <xdr:cNvPr id="89" name="円/楕円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15582901" y="23813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33</xdr:row>
      <xdr:rowOff>23813</xdr:rowOff>
    </xdr:from>
    <xdr:to>
      <xdr:col>68</xdr:col>
      <xdr:colOff>435769</xdr:colOff>
      <xdr:row>33</xdr:row>
      <xdr:rowOff>252413</xdr:rowOff>
    </xdr:to>
    <xdr:sp macro="" textlink="">
      <xdr:nvSpPr>
        <xdr:cNvPr id="90" name="円/楕円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15582901" y="23813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66</xdr:row>
      <xdr:rowOff>23813</xdr:rowOff>
    </xdr:from>
    <xdr:to>
      <xdr:col>33</xdr:col>
      <xdr:colOff>435769</xdr:colOff>
      <xdr:row>66</xdr:row>
      <xdr:rowOff>252413</xdr:rowOff>
    </xdr:to>
    <xdr:sp macro="" textlink="">
      <xdr:nvSpPr>
        <xdr:cNvPr id="93" name="円/楕円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7367589" y="10703719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66</xdr:row>
      <xdr:rowOff>23813</xdr:rowOff>
    </xdr:from>
    <xdr:to>
      <xdr:col>68</xdr:col>
      <xdr:colOff>435769</xdr:colOff>
      <xdr:row>66</xdr:row>
      <xdr:rowOff>252413</xdr:rowOff>
    </xdr:to>
    <xdr:sp macro="" textlink="">
      <xdr:nvSpPr>
        <xdr:cNvPr id="94" name="円/楕円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15582901" y="10703719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66</xdr:row>
      <xdr:rowOff>23813</xdr:rowOff>
    </xdr:from>
    <xdr:to>
      <xdr:col>68</xdr:col>
      <xdr:colOff>435769</xdr:colOff>
      <xdr:row>66</xdr:row>
      <xdr:rowOff>252413</xdr:rowOff>
    </xdr:to>
    <xdr:sp macro="" textlink="">
      <xdr:nvSpPr>
        <xdr:cNvPr id="95" name="円/楕円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15582901" y="10703719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66</xdr:row>
      <xdr:rowOff>23813</xdr:rowOff>
    </xdr:from>
    <xdr:to>
      <xdr:col>33</xdr:col>
      <xdr:colOff>435769</xdr:colOff>
      <xdr:row>66</xdr:row>
      <xdr:rowOff>252413</xdr:rowOff>
    </xdr:to>
    <xdr:sp macro="" textlink="">
      <xdr:nvSpPr>
        <xdr:cNvPr id="103" name="円/楕円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7367589" y="10703719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66</xdr:row>
      <xdr:rowOff>23813</xdr:rowOff>
    </xdr:from>
    <xdr:to>
      <xdr:col>68</xdr:col>
      <xdr:colOff>435769</xdr:colOff>
      <xdr:row>66</xdr:row>
      <xdr:rowOff>252413</xdr:rowOff>
    </xdr:to>
    <xdr:sp macro="" textlink="">
      <xdr:nvSpPr>
        <xdr:cNvPr id="104" name="円/楕円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15582901" y="10703719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66</xdr:row>
      <xdr:rowOff>23813</xdr:rowOff>
    </xdr:from>
    <xdr:to>
      <xdr:col>68</xdr:col>
      <xdr:colOff>435769</xdr:colOff>
      <xdr:row>66</xdr:row>
      <xdr:rowOff>252413</xdr:rowOff>
    </xdr:to>
    <xdr:sp macro="" textlink="">
      <xdr:nvSpPr>
        <xdr:cNvPr id="105" name="円/楕円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15582901" y="10703719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99</xdr:row>
      <xdr:rowOff>23813</xdr:rowOff>
    </xdr:from>
    <xdr:to>
      <xdr:col>68</xdr:col>
      <xdr:colOff>435769</xdr:colOff>
      <xdr:row>99</xdr:row>
      <xdr:rowOff>252413</xdr:rowOff>
    </xdr:to>
    <xdr:sp macro="" textlink="">
      <xdr:nvSpPr>
        <xdr:cNvPr id="110" name="円/楕円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15582901" y="21383626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99</xdr:row>
      <xdr:rowOff>23813</xdr:rowOff>
    </xdr:from>
    <xdr:to>
      <xdr:col>33</xdr:col>
      <xdr:colOff>435769</xdr:colOff>
      <xdr:row>99</xdr:row>
      <xdr:rowOff>252413</xdr:rowOff>
    </xdr:to>
    <xdr:sp macro="" textlink="">
      <xdr:nvSpPr>
        <xdr:cNvPr id="113" name="円/楕円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7367589" y="21383626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99</xdr:row>
      <xdr:rowOff>23813</xdr:rowOff>
    </xdr:from>
    <xdr:to>
      <xdr:col>68</xdr:col>
      <xdr:colOff>435769</xdr:colOff>
      <xdr:row>99</xdr:row>
      <xdr:rowOff>252413</xdr:rowOff>
    </xdr:to>
    <xdr:sp macro="" textlink="">
      <xdr:nvSpPr>
        <xdr:cNvPr id="114" name="円/楕円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15582901" y="21383626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99</xdr:row>
      <xdr:rowOff>23813</xdr:rowOff>
    </xdr:from>
    <xdr:to>
      <xdr:col>68</xdr:col>
      <xdr:colOff>435769</xdr:colOff>
      <xdr:row>99</xdr:row>
      <xdr:rowOff>252413</xdr:rowOff>
    </xdr:to>
    <xdr:sp macro="" textlink="">
      <xdr:nvSpPr>
        <xdr:cNvPr id="115" name="円/楕円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15582901" y="21383626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132</xdr:row>
      <xdr:rowOff>23813</xdr:rowOff>
    </xdr:from>
    <xdr:to>
      <xdr:col>68</xdr:col>
      <xdr:colOff>435769</xdr:colOff>
      <xdr:row>132</xdr:row>
      <xdr:rowOff>252413</xdr:rowOff>
    </xdr:to>
    <xdr:sp macro="" textlink="">
      <xdr:nvSpPr>
        <xdr:cNvPr id="118" name="円/楕円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15582901" y="32063532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132</xdr:row>
      <xdr:rowOff>23813</xdr:rowOff>
    </xdr:from>
    <xdr:to>
      <xdr:col>33</xdr:col>
      <xdr:colOff>435769</xdr:colOff>
      <xdr:row>132</xdr:row>
      <xdr:rowOff>252413</xdr:rowOff>
    </xdr:to>
    <xdr:sp macro="" textlink="">
      <xdr:nvSpPr>
        <xdr:cNvPr id="121" name="円/楕円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7367589" y="32063532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132</xdr:row>
      <xdr:rowOff>23813</xdr:rowOff>
    </xdr:from>
    <xdr:to>
      <xdr:col>68</xdr:col>
      <xdr:colOff>435769</xdr:colOff>
      <xdr:row>132</xdr:row>
      <xdr:rowOff>252413</xdr:rowOff>
    </xdr:to>
    <xdr:sp macro="" textlink="">
      <xdr:nvSpPr>
        <xdr:cNvPr id="122" name="円/楕円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15582901" y="32063532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132</xdr:row>
      <xdr:rowOff>23813</xdr:rowOff>
    </xdr:from>
    <xdr:to>
      <xdr:col>68</xdr:col>
      <xdr:colOff>435769</xdr:colOff>
      <xdr:row>132</xdr:row>
      <xdr:rowOff>252413</xdr:rowOff>
    </xdr:to>
    <xdr:sp macro="" textlink="">
      <xdr:nvSpPr>
        <xdr:cNvPr id="123" name="円/楕円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15582901" y="32063532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165</xdr:row>
      <xdr:rowOff>23813</xdr:rowOff>
    </xdr:from>
    <xdr:to>
      <xdr:col>68</xdr:col>
      <xdr:colOff>435769</xdr:colOff>
      <xdr:row>165</xdr:row>
      <xdr:rowOff>252413</xdr:rowOff>
    </xdr:to>
    <xdr:sp macro="" textlink="">
      <xdr:nvSpPr>
        <xdr:cNvPr id="125" name="円/楕円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15582901" y="42743438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165</xdr:row>
      <xdr:rowOff>23813</xdr:rowOff>
    </xdr:from>
    <xdr:to>
      <xdr:col>33</xdr:col>
      <xdr:colOff>435769</xdr:colOff>
      <xdr:row>165</xdr:row>
      <xdr:rowOff>252413</xdr:rowOff>
    </xdr:to>
    <xdr:sp macro="" textlink="">
      <xdr:nvSpPr>
        <xdr:cNvPr id="128" name="円/楕円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7367589" y="42743438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165</xdr:row>
      <xdr:rowOff>23813</xdr:rowOff>
    </xdr:from>
    <xdr:to>
      <xdr:col>68</xdr:col>
      <xdr:colOff>435769</xdr:colOff>
      <xdr:row>165</xdr:row>
      <xdr:rowOff>252413</xdr:rowOff>
    </xdr:to>
    <xdr:sp macro="" textlink="">
      <xdr:nvSpPr>
        <xdr:cNvPr id="129" name="円/楕円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15582901" y="42743438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165</xdr:row>
      <xdr:rowOff>23813</xdr:rowOff>
    </xdr:from>
    <xdr:to>
      <xdr:col>68</xdr:col>
      <xdr:colOff>435769</xdr:colOff>
      <xdr:row>165</xdr:row>
      <xdr:rowOff>252413</xdr:rowOff>
    </xdr:to>
    <xdr:sp macro="" textlink="">
      <xdr:nvSpPr>
        <xdr:cNvPr id="130" name="円/楕円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15582901" y="42743438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198</xdr:row>
      <xdr:rowOff>23813</xdr:rowOff>
    </xdr:from>
    <xdr:to>
      <xdr:col>68</xdr:col>
      <xdr:colOff>435769</xdr:colOff>
      <xdr:row>198</xdr:row>
      <xdr:rowOff>252413</xdr:rowOff>
    </xdr:to>
    <xdr:sp macro="" textlink="">
      <xdr:nvSpPr>
        <xdr:cNvPr id="132" name="円/楕円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15582901" y="53423344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198</xdr:row>
      <xdr:rowOff>23813</xdr:rowOff>
    </xdr:from>
    <xdr:to>
      <xdr:col>33</xdr:col>
      <xdr:colOff>435769</xdr:colOff>
      <xdr:row>198</xdr:row>
      <xdr:rowOff>252413</xdr:rowOff>
    </xdr:to>
    <xdr:sp macro="" textlink="">
      <xdr:nvSpPr>
        <xdr:cNvPr id="135" name="円/楕円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7367589" y="53423344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198</xdr:row>
      <xdr:rowOff>23813</xdr:rowOff>
    </xdr:from>
    <xdr:to>
      <xdr:col>68</xdr:col>
      <xdr:colOff>435769</xdr:colOff>
      <xdr:row>198</xdr:row>
      <xdr:rowOff>252413</xdr:rowOff>
    </xdr:to>
    <xdr:sp macro="" textlink="">
      <xdr:nvSpPr>
        <xdr:cNvPr id="136" name="円/楕円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15582901" y="53423344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198</xdr:row>
      <xdr:rowOff>23813</xdr:rowOff>
    </xdr:from>
    <xdr:to>
      <xdr:col>68</xdr:col>
      <xdr:colOff>435769</xdr:colOff>
      <xdr:row>198</xdr:row>
      <xdr:rowOff>252413</xdr:rowOff>
    </xdr:to>
    <xdr:sp macro="" textlink="">
      <xdr:nvSpPr>
        <xdr:cNvPr id="137" name="円/楕円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15582901" y="53423344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231</xdr:row>
      <xdr:rowOff>23813</xdr:rowOff>
    </xdr:from>
    <xdr:to>
      <xdr:col>68</xdr:col>
      <xdr:colOff>435769</xdr:colOff>
      <xdr:row>231</xdr:row>
      <xdr:rowOff>252413</xdr:rowOff>
    </xdr:to>
    <xdr:sp macro="" textlink="">
      <xdr:nvSpPr>
        <xdr:cNvPr id="139" name="円/楕円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15582901" y="64103251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231</xdr:row>
      <xdr:rowOff>23813</xdr:rowOff>
    </xdr:from>
    <xdr:to>
      <xdr:col>33</xdr:col>
      <xdr:colOff>435769</xdr:colOff>
      <xdr:row>231</xdr:row>
      <xdr:rowOff>252413</xdr:rowOff>
    </xdr:to>
    <xdr:sp macro="" textlink="">
      <xdr:nvSpPr>
        <xdr:cNvPr id="142" name="円/楕円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7367589" y="64103251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231</xdr:row>
      <xdr:rowOff>23813</xdr:rowOff>
    </xdr:from>
    <xdr:to>
      <xdr:col>68</xdr:col>
      <xdr:colOff>435769</xdr:colOff>
      <xdr:row>231</xdr:row>
      <xdr:rowOff>252413</xdr:rowOff>
    </xdr:to>
    <xdr:sp macro="" textlink="">
      <xdr:nvSpPr>
        <xdr:cNvPr id="143" name="円/楕円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15582901" y="64103251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231</xdr:row>
      <xdr:rowOff>23813</xdr:rowOff>
    </xdr:from>
    <xdr:to>
      <xdr:col>68</xdr:col>
      <xdr:colOff>435769</xdr:colOff>
      <xdr:row>231</xdr:row>
      <xdr:rowOff>252413</xdr:rowOff>
    </xdr:to>
    <xdr:sp macro="" textlink="">
      <xdr:nvSpPr>
        <xdr:cNvPr id="144" name="円/楕円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15582901" y="64103251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264</xdr:row>
      <xdr:rowOff>23813</xdr:rowOff>
    </xdr:from>
    <xdr:to>
      <xdr:col>33</xdr:col>
      <xdr:colOff>435769</xdr:colOff>
      <xdr:row>264</xdr:row>
      <xdr:rowOff>252413</xdr:rowOff>
    </xdr:to>
    <xdr:sp macro="" textlink="">
      <xdr:nvSpPr>
        <xdr:cNvPr id="149" name="円/楕円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7367589" y="74783157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264</xdr:row>
      <xdr:rowOff>23813</xdr:rowOff>
    </xdr:from>
    <xdr:to>
      <xdr:col>68</xdr:col>
      <xdr:colOff>435769</xdr:colOff>
      <xdr:row>264</xdr:row>
      <xdr:rowOff>252413</xdr:rowOff>
    </xdr:to>
    <xdr:sp macro="" textlink="">
      <xdr:nvSpPr>
        <xdr:cNvPr id="150" name="円/楕円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15582901" y="74783157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297</xdr:row>
      <xdr:rowOff>23813</xdr:rowOff>
    </xdr:from>
    <xdr:to>
      <xdr:col>33</xdr:col>
      <xdr:colOff>435769</xdr:colOff>
      <xdr:row>297</xdr:row>
      <xdr:rowOff>252413</xdr:rowOff>
    </xdr:to>
    <xdr:sp macro="" textlink="">
      <xdr:nvSpPr>
        <xdr:cNvPr id="154" name="円/楕円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7367589" y="85463063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297</xdr:row>
      <xdr:rowOff>23813</xdr:rowOff>
    </xdr:from>
    <xdr:to>
      <xdr:col>68</xdr:col>
      <xdr:colOff>435769</xdr:colOff>
      <xdr:row>297</xdr:row>
      <xdr:rowOff>252413</xdr:rowOff>
    </xdr:to>
    <xdr:sp macro="" textlink="">
      <xdr:nvSpPr>
        <xdr:cNvPr id="155" name="円/楕円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15582901" y="85463063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47625</xdr:colOff>
      <xdr:row>2</xdr:row>
      <xdr:rowOff>9524</xdr:rowOff>
    </xdr:from>
    <xdr:to>
      <xdr:col>34</xdr:col>
      <xdr:colOff>123825</xdr:colOff>
      <xdr:row>3</xdr:row>
      <xdr:rowOff>323849</xdr:rowOff>
    </xdr:to>
    <xdr:sp macro="" textlink="">
      <xdr:nvSpPr>
        <xdr:cNvPr id="72" name="四角形: 角度付き 7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D2C12A-8CDC-407D-817C-25CAEB6502B3}"/>
            </a:ext>
          </a:extLst>
        </xdr:cNvPr>
        <xdr:cNvSpPr/>
      </xdr:nvSpPr>
      <xdr:spPr>
        <a:xfrm>
          <a:off x="7353300" y="504824"/>
          <a:ext cx="828675" cy="657225"/>
        </a:xfrm>
        <a:prstGeom prst="bevel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利用について</a:t>
          </a:r>
          <a:endParaRPr kumimoji="1" lang="en-US" altLang="ja-JP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2</xdr:row>
      <xdr:rowOff>28575</xdr:rowOff>
    </xdr:from>
    <xdr:to>
      <xdr:col>12</xdr:col>
      <xdr:colOff>19050</xdr:colOff>
      <xdr:row>4</xdr:row>
      <xdr:rowOff>9525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0664F7-9DB8-4E0A-94BB-9492D120C187}"/>
            </a:ext>
          </a:extLst>
        </xdr:cNvPr>
        <xdr:cNvSpPr/>
      </xdr:nvSpPr>
      <xdr:spPr>
        <a:xfrm>
          <a:off x="6810375" y="371475"/>
          <a:ext cx="1276350" cy="323850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4</xdr:row>
      <xdr:rowOff>76200</xdr:rowOff>
    </xdr:from>
    <xdr:to>
      <xdr:col>15</xdr:col>
      <xdr:colOff>285750</xdr:colOff>
      <xdr:row>6</xdr:row>
      <xdr:rowOff>228600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794498-1B4D-4273-82C0-B73B4736E021}"/>
            </a:ext>
          </a:extLst>
        </xdr:cNvPr>
        <xdr:cNvSpPr/>
      </xdr:nvSpPr>
      <xdr:spPr>
        <a:xfrm>
          <a:off x="7343775" y="942975"/>
          <a:ext cx="828675" cy="762000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190500</xdr:rowOff>
    </xdr:from>
    <xdr:to>
      <xdr:col>7</xdr:col>
      <xdr:colOff>485775</xdr:colOff>
      <xdr:row>5</xdr:row>
      <xdr:rowOff>28575</xdr:rowOff>
    </xdr:to>
    <xdr:sp macro="" textlink="">
      <xdr:nvSpPr>
        <xdr:cNvPr id="2" name="四角形: 角度付き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59E250-9736-45AC-836C-A143EF4EA580}"/>
            </a:ext>
          </a:extLst>
        </xdr:cNvPr>
        <xdr:cNvSpPr/>
      </xdr:nvSpPr>
      <xdr:spPr>
        <a:xfrm>
          <a:off x="6972300" y="190500"/>
          <a:ext cx="1152525" cy="1028700"/>
        </a:xfrm>
        <a:prstGeom prst="bevel">
          <a:avLst/>
        </a:prstGeom>
        <a:solidFill>
          <a:sysClr val="window" lastClr="FFFFFF">
            <a:lumMod val="8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利用について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739FB-3BEA-49AA-A535-5A02E9938C9C}">
  <sheetPr codeName="Sheet1"/>
  <dimension ref="A1:N62"/>
  <sheetViews>
    <sheetView tabSelected="1" view="pageBreakPreview" zoomScaleNormal="100" zoomScaleSheetLayoutView="100" workbookViewId="0">
      <selection sqref="A1:J2"/>
    </sheetView>
  </sheetViews>
  <sheetFormatPr defaultRowHeight="17.25"/>
  <cols>
    <col min="1" max="1" width="8.875" style="64" customWidth="1"/>
    <col min="2" max="10" width="8.875" style="65" customWidth="1"/>
    <col min="11" max="13" width="8.875" customWidth="1"/>
  </cols>
  <sheetData>
    <row r="1" spans="1:14" ht="17.25" customHeight="1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30"/>
      <c r="L1" s="30"/>
      <c r="M1" s="74" t="s">
        <v>282</v>
      </c>
      <c r="N1" s="30"/>
    </row>
    <row r="2" spans="1:14" ht="17.2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4" t="s">
        <v>1</v>
      </c>
      <c r="L2" s="274"/>
      <c r="M2" s="274"/>
      <c r="N2" s="30"/>
    </row>
    <row r="3" spans="1:14" ht="17.2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274"/>
      <c r="L3" s="274"/>
      <c r="M3" s="274"/>
      <c r="N3" s="30"/>
    </row>
    <row r="4" spans="1:14" ht="18" customHeight="1">
      <c r="A4" s="54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274"/>
      <c r="L4" s="274"/>
      <c r="M4" s="274"/>
      <c r="N4" s="30"/>
    </row>
    <row r="5" spans="1:14">
      <c r="A5" s="54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275"/>
      <c r="L5" s="275"/>
      <c r="M5" s="275"/>
      <c r="N5" s="30"/>
    </row>
    <row r="6" spans="1:14">
      <c r="A6" s="63"/>
      <c r="B6" s="50"/>
      <c r="C6" s="50"/>
      <c r="D6" s="50"/>
      <c r="E6" s="50"/>
      <c r="F6" s="50"/>
      <c r="G6" s="50"/>
      <c r="H6" s="50"/>
      <c r="I6" s="50"/>
      <c r="J6" s="50"/>
      <c r="K6" s="163"/>
      <c r="L6" s="164"/>
      <c r="M6" s="165"/>
      <c r="N6" s="30"/>
    </row>
    <row r="7" spans="1:14">
      <c r="A7" s="46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58"/>
      <c r="L7" s="30"/>
      <c r="M7" s="59"/>
      <c r="N7" s="30"/>
    </row>
    <row r="8" spans="1:14">
      <c r="A8" s="48" t="s">
        <v>5</v>
      </c>
      <c r="B8" s="47" t="s">
        <v>6</v>
      </c>
      <c r="C8" s="47"/>
      <c r="D8" s="47"/>
      <c r="E8" s="47"/>
      <c r="F8" s="47"/>
      <c r="G8" s="47"/>
      <c r="H8" s="47"/>
      <c r="I8" s="47"/>
      <c r="J8" s="47"/>
      <c r="K8" s="58"/>
      <c r="L8" s="30"/>
      <c r="M8" s="59"/>
      <c r="N8" s="30"/>
    </row>
    <row r="9" spans="1:14">
      <c r="A9" s="48"/>
      <c r="B9" s="47"/>
      <c r="C9" s="47"/>
      <c r="D9" s="47"/>
      <c r="E9" s="47"/>
      <c r="F9" s="47"/>
      <c r="G9" s="47"/>
      <c r="H9" s="47"/>
      <c r="I9" s="47"/>
      <c r="J9" s="47"/>
      <c r="K9" s="58"/>
      <c r="L9" s="30"/>
      <c r="M9" s="59"/>
      <c r="N9" s="30"/>
    </row>
    <row r="10" spans="1:14">
      <c r="A10" s="48" t="s">
        <v>7</v>
      </c>
      <c r="B10" s="47" t="s">
        <v>8</v>
      </c>
      <c r="C10" s="47"/>
      <c r="D10" s="47"/>
      <c r="E10" s="47"/>
      <c r="F10" s="47"/>
      <c r="G10" s="47"/>
      <c r="H10" s="47"/>
      <c r="I10" s="47"/>
      <c r="J10" s="47"/>
      <c r="K10" s="58"/>
      <c r="L10" s="30"/>
      <c r="M10" s="59"/>
      <c r="N10" s="30"/>
    </row>
    <row r="11" spans="1:14">
      <c r="A11" s="48"/>
      <c r="B11" s="47"/>
      <c r="C11" s="47"/>
      <c r="D11" s="47"/>
      <c r="E11" s="47"/>
      <c r="F11" s="47"/>
      <c r="G11" s="47"/>
      <c r="H11" s="47"/>
      <c r="I11" s="47"/>
      <c r="J11" s="47"/>
      <c r="K11" s="58"/>
      <c r="L11" s="30"/>
      <c r="M11" s="59"/>
      <c r="N11" s="30"/>
    </row>
    <row r="12" spans="1:14">
      <c r="A12" s="48" t="s">
        <v>9</v>
      </c>
      <c r="B12" s="47" t="s">
        <v>10</v>
      </c>
      <c r="C12" s="47"/>
      <c r="D12" s="47"/>
      <c r="E12" s="47"/>
      <c r="F12" s="47"/>
      <c r="G12" s="47"/>
      <c r="H12" s="47"/>
      <c r="I12" s="47"/>
      <c r="J12" s="47"/>
      <c r="K12" s="58"/>
      <c r="L12" s="30"/>
      <c r="M12" s="59"/>
      <c r="N12" s="30"/>
    </row>
    <row r="13" spans="1:14" s="30" customFormat="1">
      <c r="A13" s="48"/>
      <c r="B13" s="47"/>
      <c r="C13" s="47"/>
      <c r="D13" s="47"/>
      <c r="E13" s="47"/>
      <c r="F13" s="47"/>
      <c r="G13" s="47"/>
      <c r="H13" s="47"/>
      <c r="I13" s="47"/>
      <c r="J13" s="47"/>
      <c r="K13" s="58"/>
      <c r="M13" s="59"/>
    </row>
    <row r="14" spans="1:14">
      <c r="A14" s="48" t="s">
        <v>267</v>
      </c>
      <c r="B14" s="47" t="s">
        <v>268</v>
      </c>
      <c r="C14" s="47"/>
      <c r="D14" s="47"/>
      <c r="E14" s="47"/>
      <c r="F14" s="47"/>
      <c r="G14" s="47"/>
      <c r="H14" s="47"/>
      <c r="I14" s="47"/>
      <c r="J14" s="47"/>
      <c r="K14" s="58"/>
      <c r="L14" s="30"/>
      <c r="M14" s="59"/>
      <c r="N14" s="30"/>
    </row>
    <row r="15" spans="1:14">
      <c r="A15" s="46"/>
      <c r="B15" s="47" t="s">
        <v>269</v>
      </c>
      <c r="C15" s="47"/>
      <c r="D15" s="47"/>
      <c r="E15" s="47"/>
      <c r="F15" s="47"/>
      <c r="G15" s="47"/>
      <c r="H15" s="47"/>
      <c r="I15" s="47"/>
      <c r="J15" s="47"/>
      <c r="K15" s="58"/>
      <c r="L15" s="30"/>
      <c r="M15" s="59"/>
      <c r="N15" s="30"/>
    </row>
    <row r="16" spans="1:14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58"/>
      <c r="L16" s="30"/>
      <c r="M16" s="59"/>
      <c r="N16" s="30"/>
    </row>
    <row r="17" spans="1:14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8"/>
      <c r="L17" s="30"/>
      <c r="M17" s="59"/>
      <c r="N17" s="30"/>
    </row>
    <row r="18" spans="1:14">
      <c r="A18" s="55" t="s">
        <v>270</v>
      </c>
      <c r="B18" s="56"/>
      <c r="C18" s="56"/>
      <c r="D18" s="56"/>
      <c r="E18" s="56"/>
      <c r="F18" s="56"/>
      <c r="G18" s="56"/>
      <c r="H18" s="56"/>
      <c r="I18" s="56"/>
      <c r="J18" s="56"/>
      <c r="K18" s="58"/>
      <c r="L18" s="30"/>
      <c r="M18" s="59"/>
      <c r="N18" s="30"/>
    </row>
    <row r="19" spans="1:14">
      <c r="A19" s="55" t="s">
        <v>271</v>
      </c>
      <c r="B19" s="56"/>
      <c r="C19" s="56"/>
      <c r="D19" s="56"/>
      <c r="E19" s="56"/>
      <c r="F19" s="56"/>
      <c r="G19" s="56"/>
      <c r="H19" s="56"/>
      <c r="I19" s="56"/>
      <c r="J19" s="56"/>
      <c r="K19" s="58"/>
      <c r="L19" s="30"/>
      <c r="M19" s="59"/>
      <c r="N19" s="30"/>
    </row>
    <row r="20" spans="1:14">
      <c r="A20" s="55" t="s">
        <v>272</v>
      </c>
      <c r="B20" s="56"/>
      <c r="C20" s="56"/>
      <c r="D20" s="56"/>
      <c r="E20" s="56"/>
      <c r="F20" s="56"/>
      <c r="G20" s="56"/>
      <c r="H20" s="56"/>
      <c r="I20" s="56"/>
      <c r="J20" s="56"/>
      <c r="K20" s="58"/>
      <c r="L20" s="30"/>
      <c r="M20" s="59"/>
      <c r="N20" s="30"/>
    </row>
    <row r="21" spans="1:14">
      <c r="A21" s="55" t="s">
        <v>273</v>
      </c>
      <c r="B21" s="56"/>
      <c r="C21" s="56"/>
      <c r="D21" s="56"/>
      <c r="E21" s="56"/>
      <c r="F21" s="56"/>
      <c r="G21" s="56"/>
      <c r="H21" s="56"/>
      <c r="I21" s="56"/>
      <c r="J21" s="56"/>
      <c r="K21" s="58"/>
      <c r="L21" s="30"/>
      <c r="M21" s="59"/>
      <c r="N21" s="30"/>
    </row>
    <row r="22" spans="1:14" ht="18" thickBot="1">
      <c r="A22" s="57"/>
      <c r="B22" s="56"/>
      <c r="C22" s="56"/>
      <c r="D22" s="56"/>
      <c r="E22" s="56"/>
      <c r="F22" s="56"/>
      <c r="G22" s="56"/>
      <c r="H22" s="56"/>
      <c r="I22" s="56"/>
      <c r="J22" s="56"/>
      <c r="K22" s="58"/>
      <c r="L22" s="30"/>
      <c r="M22" s="59"/>
      <c r="N22" s="30"/>
    </row>
    <row r="23" spans="1:14" ht="18" thickBo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271" t="s">
        <v>264</v>
      </c>
      <c r="L23" s="272"/>
      <c r="M23" s="273"/>
      <c r="N23" s="30"/>
    </row>
    <row r="24" spans="1:14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8"/>
      <c r="L24" s="30"/>
      <c r="M24" s="59"/>
      <c r="N24" s="30"/>
    </row>
    <row r="25" spans="1:14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8"/>
      <c r="L25" s="30"/>
      <c r="M25" s="59"/>
      <c r="N25" s="30"/>
    </row>
    <row r="26" spans="1:14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8"/>
      <c r="L26" s="30"/>
      <c r="M26" s="59"/>
      <c r="N26" s="30"/>
    </row>
    <row r="27" spans="1:14">
      <c r="A27" s="54" t="s">
        <v>274</v>
      </c>
      <c r="B27" s="52"/>
      <c r="C27" s="52"/>
      <c r="D27" s="52"/>
      <c r="E27" s="52"/>
      <c r="F27" s="52"/>
      <c r="G27" s="52"/>
      <c r="H27" s="52"/>
      <c r="I27" s="52"/>
      <c r="J27" s="52"/>
      <c r="K27" s="58"/>
      <c r="L27" s="30"/>
      <c r="M27" s="59"/>
      <c r="N27" s="30"/>
    </row>
    <row r="28" spans="1:14">
      <c r="A28" s="54" t="s">
        <v>275</v>
      </c>
      <c r="B28" s="52"/>
      <c r="C28" s="52"/>
      <c r="D28" s="52"/>
      <c r="E28" s="52"/>
      <c r="F28" s="52"/>
      <c r="G28" s="52"/>
      <c r="H28" s="52"/>
      <c r="I28" s="52"/>
      <c r="J28" s="52"/>
      <c r="K28" s="58"/>
      <c r="L28" s="30"/>
      <c r="M28" s="59"/>
      <c r="N28" s="30"/>
    </row>
    <row r="29" spans="1:14">
      <c r="A29" s="51"/>
      <c r="B29" s="52" t="s">
        <v>276</v>
      </c>
      <c r="C29" s="52"/>
      <c r="D29" s="52"/>
      <c r="E29" s="52"/>
      <c r="F29" s="52"/>
      <c r="G29" s="52"/>
      <c r="H29" s="52"/>
      <c r="I29" s="52"/>
      <c r="J29" s="52"/>
      <c r="K29" s="58"/>
      <c r="L29" s="30"/>
      <c r="M29" s="59"/>
      <c r="N29" s="30"/>
    </row>
    <row r="30" spans="1:14">
      <c r="A30" s="51"/>
      <c r="B30" s="52" t="s">
        <v>277</v>
      </c>
      <c r="C30" s="52"/>
      <c r="D30" s="52"/>
      <c r="E30" s="52"/>
      <c r="F30" s="52"/>
      <c r="G30" s="52"/>
      <c r="H30" s="52"/>
      <c r="I30" s="52"/>
      <c r="J30" s="52"/>
      <c r="K30" s="58"/>
      <c r="L30" s="30"/>
      <c r="M30" s="59"/>
      <c r="N30" s="30"/>
    </row>
    <row r="31" spans="1:14">
      <c r="A31" s="51"/>
      <c r="B31" s="52" t="s">
        <v>278</v>
      </c>
      <c r="C31" s="52" t="s">
        <v>279</v>
      </c>
      <c r="D31" s="52"/>
      <c r="E31" s="52"/>
      <c r="F31" s="52"/>
      <c r="G31" s="52"/>
      <c r="H31" s="52"/>
      <c r="I31" s="52"/>
      <c r="J31" s="52"/>
      <c r="K31" s="58"/>
      <c r="L31" s="30"/>
      <c r="M31" s="59"/>
      <c r="N31" s="30"/>
    </row>
    <row r="32" spans="1:14">
      <c r="A32" s="51"/>
      <c r="B32" s="52" t="s">
        <v>280</v>
      </c>
      <c r="C32" s="52"/>
      <c r="D32" s="52"/>
      <c r="E32" s="52"/>
      <c r="F32" s="52"/>
      <c r="G32" s="52"/>
      <c r="H32" s="52"/>
      <c r="I32" s="52"/>
      <c r="J32" s="52"/>
      <c r="K32" s="58"/>
      <c r="L32" s="30"/>
      <c r="M32" s="59"/>
      <c r="N32" s="30"/>
    </row>
    <row r="33" spans="1:14" ht="18" thickBot="1">
      <c r="A33" s="51"/>
      <c r="B33" s="52" t="s">
        <v>281</v>
      </c>
      <c r="C33" s="52"/>
      <c r="D33" s="52"/>
      <c r="E33" s="52"/>
      <c r="F33" s="52"/>
      <c r="G33" s="52"/>
      <c r="H33" s="52"/>
      <c r="I33" s="52"/>
      <c r="J33" s="52"/>
      <c r="K33" s="58"/>
      <c r="L33" s="30"/>
      <c r="M33" s="59"/>
      <c r="N33" s="30"/>
    </row>
    <row r="34" spans="1:14" ht="18" thickBot="1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271" t="s">
        <v>263</v>
      </c>
      <c r="L34" s="272"/>
      <c r="M34" s="273"/>
      <c r="N34" s="30"/>
    </row>
    <row r="35" spans="1:14">
      <c r="A35" s="49"/>
      <c r="B35" s="236"/>
      <c r="C35" s="50"/>
      <c r="D35" s="50"/>
      <c r="E35" s="50"/>
      <c r="F35" s="50"/>
      <c r="G35" s="50"/>
      <c r="H35" s="50"/>
      <c r="I35" s="50"/>
      <c r="J35" s="50"/>
      <c r="K35" s="58"/>
      <c r="L35" s="30"/>
      <c r="M35" s="59"/>
      <c r="N35" s="30"/>
    </row>
    <row r="36" spans="1:14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8"/>
      <c r="L36" s="30"/>
      <c r="M36" s="59"/>
      <c r="N36" s="30"/>
    </row>
    <row r="37" spans="1:14">
      <c r="A37" s="63"/>
      <c r="B37" s="50"/>
      <c r="C37" s="50"/>
      <c r="D37" s="50"/>
      <c r="E37" s="50"/>
      <c r="F37" s="50"/>
      <c r="G37" s="50"/>
      <c r="H37" s="50"/>
      <c r="I37" s="50"/>
      <c r="J37" s="50"/>
      <c r="K37" s="58"/>
      <c r="L37" s="30"/>
      <c r="M37" s="59"/>
      <c r="N37" s="30"/>
    </row>
    <row r="38" spans="1:14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8"/>
      <c r="L38" s="30"/>
      <c r="M38" s="59"/>
      <c r="N38" s="30"/>
    </row>
    <row r="39" spans="1:14" ht="16.5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8"/>
      <c r="L39" s="30"/>
      <c r="M39" s="59"/>
      <c r="N39" s="30"/>
    </row>
    <row r="40" spans="1:14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8"/>
      <c r="L40" s="30"/>
      <c r="M40" s="59"/>
      <c r="N40" s="30"/>
    </row>
    <row r="41" spans="1:14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8"/>
      <c r="L41" s="30"/>
      <c r="M41" s="59"/>
      <c r="N41" s="30"/>
    </row>
    <row r="42" spans="1:14">
      <c r="A42" s="63"/>
      <c r="B42" s="50"/>
      <c r="C42" s="50"/>
      <c r="D42" s="50"/>
      <c r="E42" s="50"/>
      <c r="F42" s="50"/>
      <c r="G42" s="50"/>
      <c r="H42" s="50"/>
      <c r="I42" s="50"/>
      <c r="J42" s="50"/>
      <c r="K42" s="58"/>
      <c r="L42" s="30"/>
      <c r="M42" s="59"/>
      <c r="N42" s="30"/>
    </row>
    <row r="43" spans="1:14" ht="18" thickBo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8"/>
      <c r="L43" s="30"/>
      <c r="M43" s="59"/>
      <c r="N43" s="30"/>
    </row>
    <row r="44" spans="1:14" ht="18" thickBot="1">
      <c r="A44" s="63"/>
      <c r="B44" s="50"/>
      <c r="C44" s="50"/>
      <c r="D44" s="50"/>
      <c r="E44" s="50"/>
      <c r="F44" s="50"/>
      <c r="G44" s="50"/>
      <c r="H44" s="50"/>
      <c r="I44" s="50"/>
      <c r="J44" s="50"/>
      <c r="K44" s="271" t="s">
        <v>265</v>
      </c>
      <c r="L44" s="272"/>
      <c r="M44" s="273"/>
      <c r="N44" s="30"/>
    </row>
    <row r="45" spans="1:14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8"/>
      <c r="L45" s="30"/>
      <c r="M45" s="59"/>
      <c r="N45" s="30"/>
    </row>
    <row r="46" spans="1:14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8"/>
      <c r="L46" s="30"/>
      <c r="M46" s="59"/>
      <c r="N46" s="30"/>
    </row>
    <row r="47" spans="1:14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8"/>
      <c r="L47" s="30"/>
      <c r="M47" s="59"/>
      <c r="N47" s="30"/>
    </row>
    <row r="48" spans="1:14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8"/>
      <c r="L48" s="30"/>
      <c r="M48" s="59"/>
      <c r="N48" s="30"/>
    </row>
    <row r="49" spans="1:14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8"/>
      <c r="L49" s="30"/>
      <c r="M49" s="59"/>
      <c r="N49" s="30"/>
    </row>
    <row r="50" spans="1:14">
      <c r="A50" s="63"/>
      <c r="B50" s="50"/>
      <c r="C50" s="50"/>
      <c r="D50" s="50"/>
      <c r="E50" s="50"/>
      <c r="F50" s="50"/>
      <c r="G50" s="50"/>
      <c r="H50" s="50"/>
      <c r="I50" s="50"/>
      <c r="J50" s="50"/>
      <c r="K50" s="58"/>
      <c r="L50" s="30"/>
      <c r="M50" s="59"/>
      <c r="N50" s="30"/>
    </row>
    <row r="51" spans="1:14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8"/>
      <c r="L51" s="30"/>
      <c r="M51" s="59"/>
      <c r="N51" s="30"/>
    </row>
    <row r="52" spans="1:14">
      <c r="A52" s="63"/>
      <c r="B52" s="50"/>
      <c r="C52" s="50"/>
      <c r="D52" s="50"/>
      <c r="E52" s="50"/>
      <c r="F52" s="50"/>
      <c r="G52" s="50"/>
      <c r="H52" s="50"/>
      <c r="I52" s="50"/>
      <c r="J52" s="50"/>
      <c r="K52" s="58"/>
      <c r="L52" s="30"/>
      <c r="M52" s="59"/>
      <c r="N52" s="30"/>
    </row>
    <row r="53" spans="1:14" ht="18" thickBo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8"/>
      <c r="L53" s="30"/>
      <c r="M53" s="59"/>
      <c r="N53" s="30"/>
    </row>
    <row r="54" spans="1:14" ht="18" thickBot="1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271" t="s">
        <v>266</v>
      </c>
      <c r="L54" s="272"/>
      <c r="M54" s="273"/>
      <c r="N54" s="30"/>
    </row>
    <row r="55" spans="1:14">
      <c r="A55" s="63"/>
      <c r="B55" s="50"/>
      <c r="C55" s="50"/>
      <c r="D55" s="50"/>
      <c r="E55" s="50"/>
      <c r="F55" s="50"/>
      <c r="G55" s="50"/>
      <c r="H55" s="50"/>
      <c r="I55" s="50"/>
      <c r="J55" s="50"/>
      <c r="K55" s="58"/>
      <c r="L55" s="30"/>
      <c r="M55" s="59"/>
      <c r="N55" s="30"/>
    </row>
    <row r="56" spans="1:14">
      <c r="A56" s="63"/>
      <c r="B56" s="50"/>
      <c r="C56" s="50"/>
      <c r="D56" s="50"/>
      <c r="E56" s="50"/>
      <c r="F56" s="50"/>
      <c r="G56" s="50"/>
      <c r="H56" s="50"/>
      <c r="I56" s="50"/>
      <c r="J56" s="50"/>
      <c r="K56" s="58"/>
      <c r="L56" s="30"/>
      <c r="M56" s="59"/>
      <c r="N56" s="30"/>
    </row>
    <row r="57" spans="1:14">
      <c r="A57" s="63"/>
      <c r="B57" s="50"/>
      <c r="C57" s="50"/>
      <c r="D57" s="50"/>
      <c r="E57" s="50"/>
      <c r="F57" s="50"/>
      <c r="G57" s="50"/>
      <c r="H57" s="50"/>
      <c r="I57" s="50"/>
      <c r="J57" s="50"/>
      <c r="K57" s="58"/>
      <c r="L57" s="30"/>
      <c r="M57" s="59"/>
      <c r="N57" s="30"/>
    </row>
    <row r="58" spans="1:14">
      <c r="A58" s="63"/>
      <c r="B58" s="50"/>
      <c r="C58" s="50"/>
      <c r="D58" s="50"/>
      <c r="E58" s="50"/>
      <c r="F58" s="50"/>
      <c r="G58" s="50"/>
      <c r="H58" s="50"/>
      <c r="I58" s="50"/>
      <c r="J58" s="50"/>
      <c r="K58" s="58"/>
      <c r="L58" s="30"/>
      <c r="M58" s="59"/>
      <c r="N58" s="30"/>
    </row>
    <row r="59" spans="1:14">
      <c r="A59" s="63"/>
      <c r="B59" s="50"/>
      <c r="C59" s="50"/>
      <c r="D59" s="50"/>
      <c r="E59" s="50"/>
      <c r="F59" s="50"/>
      <c r="G59" s="50"/>
      <c r="H59" s="50"/>
      <c r="I59" s="50"/>
      <c r="J59" s="50"/>
      <c r="K59" s="58"/>
      <c r="L59" s="30"/>
      <c r="M59" s="59"/>
    </row>
    <row r="60" spans="1:14">
      <c r="A60" s="63"/>
      <c r="B60" s="50"/>
      <c r="C60" s="50"/>
      <c r="D60" s="50"/>
      <c r="E60" s="50"/>
      <c r="F60" s="50"/>
      <c r="G60" s="50"/>
      <c r="H60" s="50"/>
      <c r="I60" s="50"/>
      <c r="J60" s="50"/>
      <c r="K60" s="60"/>
      <c r="L60" s="61"/>
      <c r="M60" s="62"/>
    </row>
    <row r="61" spans="1:14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30"/>
      <c r="L61" s="30"/>
      <c r="M61" s="30"/>
    </row>
    <row r="62" spans="1:14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30"/>
      <c r="L62" s="30"/>
      <c r="M62" s="30"/>
    </row>
  </sheetData>
  <mergeCells count="6">
    <mergeCell ref="K54:M54"/>
    <mergeCell ref="K2:M5"/>
    <mergeCell ref="A1:J2"/>
    <mergeCell ref="K23:M23"/>
    <mergeCell ref="K34:M34"/>
    <mergeCell ref="K44:M44"/>
  </mergeCells>
  <phoneticPr fontId="2"/>
  <pageMargins left="0.7" right="0.7" top="0.75" bottom="0.75" header="0.3" footer="0.3"/>
  <pageSetup paperSize="9"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D80BB-C684-49C7-B2ED-4D907D3D0931}">
  <sheetPr>
    <tabColor rgb="FFFFFF00"/>
  </sheetPr>
  <dimension ref="A1:K141"/>
  <sheetViews>
    <sheetView view="pageBreakPreview" zoomScaleNormal="100" zoomScaleSheetLayoutView="100" workbookViewId="0">
      <selection activeCell="H95" sqref="H95:J95"/>
    </sheetView>
  </sheetViews>
  <sheetFormatPr defaultRowHeight="13.5"/>
  <cols>
    <col min="1" max="10" width="9.25" style="99" customWidth="1"/>
    <col min="11" max="16384" width="9" style="99"/>
  </cols>
  <sheetData>
    <row r="1" spans="1:10">
      <c r="A1" s="99" t="s">
        <v>252</v>
      </c>
    </row>
    <row r="2" spans="1:10">
      <c r="H2" s="218"/>
      <c r="I2" s="347" t="s">
        <v>256</v>
      </c>
      <c r="J2" s="347"/>
    </row>
    <row r="3" spans="1:10">
      <c r="H3" s="644" t="s">
        <v>255</v>
      </c>
      <c r="I3" s="644"/>
      <c r="J3" s="644"/>
    </row>
    <row r="4" spans="1:10">
      <c r="H4" s="100"/>
      <c r="I4" s="100"/>
      <c r="J4" s="100"/>
    </row>
    <row r="5" spans="1:10">
      <c r="A5" s="99" t="s">
        <v>34</v>
      </c>
    </row>
    <row r="6" spans="1:10">
      <c r="A6" s="99" t="s">
        <v>35</v>
      </c>
    </row>
    <row r="10" spans="1:10">
      <c r="E10" s="353" t="s">
        <v>36</v>
      </c>
      <c r="F10" s="353"/>
      <c r="G10" s="101"/>
    </row>
    <row r="11" spans="1:10">
      <c r="F11" s="99" t="s">
        <v>37</v>
      </c>
      <c r="G11" s="100"/>
      <c r="H11" s="349">
        <f>総括表!E5</f>
        <v>0</v>
      </c>
      <c r="I11" s="349"/>
      <c r="J11" s="349"/>
    </row>
    <row r="12" spans="1:10" ht="3.75" customHeight="1">
      <c r="G12" s="100"/>
      <c r="H12" s="102"/>
      <c r="I12" s="102"/>
      <c r="J12" s="102"/>
    </row>
    <row r="13" spans="1:10">
      <c r="F13" s="103" t="s">
        <v>38</v>
      </c>
      <c r="G13" s="100"/>
      <c r="H13" s="349" t="str">
        <f>総括表!F2</f>
        <v>福井県○○協会（連盟）</v>
      </c>
      <c r="I13" s="349"/>
      <c r="J13" s="349"/>
    </row>
    <row r="14" spans="1:10" ht="3.75" customHeight="1">
      <c r="G14" s="100"/>
      <c r="H14" s="102"/>
      <c r="I14" s="102"/>
      <c r="J14" s="102"/>
    </row>
    <row r="15" spans="1:10" ht="14.25" customHeight="1">
      <c r="F15" s="103" t="s">
        <v>39</v>
      </c>
      <c r="G15" s="100"/>
      <c r="H15" s="350">
        <f>総括表!E6</f>
        <v>0</v>
      </c>
      <c r="I15" s="350"/>
      <c r="J15" s="350"/>
    </row>
    <row r="19" spans="1:10" ht="19.5" customHeight="1">
      <c r="A19" s="354" t="str">
        <f>総括表!C2&amp;"　"&amp;総括表!B3</f>
        <v>令和  年度　競技力向上対策事業（国体強化対策事業）特別配分</v>
      </c>
      <c r="B19" s="354"/>
      <c r="C19" s="354"/>
      <c r="D19" s="354"/>
      <c r="E19" s="354"/>
      <c r="F19" s="354"/>
      <c r="G19" s="354"/>
      <c r="H19" s="354"/>
      <c r="I19" s="354"/>
      <c r="J19" s="354"/>
    </row>
    <row r="20" spans="1:10" ht="19.5" customHeight="1">
      <c r="A20" s="354" t="s">
        <v>40</v>
      </c>
      <c r="B20" s="354"/>
      <c r="C20" s="354"/>
      <c r="D20" s="354"/>
      <c r="E20" s="354"/>
      <c r="F20" s="354"/>
      <c r="G20" s="354"/>
      <c r="H20" s="354"/>
      <c r="I20" s="354"/>
      <c r="J20" s="354"/>
    </row>
    <row r="21" spans="1:10" ht="14.2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4.2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5" spans="1:10" ht="18.75" customHeight="1">
      <c r="A25" s="355" t="str">
        <f>"　"&amp;総括表!C2&amp;総括表!B3&amp;"について補助金の交付を受けたいので、関係書類を添え下記のとおり申請します。"</f>
        <v>　令和  年度競技力向上対策事業（国体強化対策事業）特別配分について補助金の交付を受けたいので、関係書類を添え下記のとおり申請します。</v>
      </c>
      <c r="B25" s="355"/>
      <c r="C25" s="355"/>
      <c r="D25" s="355"/>
      <c r="E25" s="355"/>
      <c r="F25" s="355"/>
      <c r="G25" s="355"/>
      <c r="H25" s="355"/>
      <c r="I25" s="355"/>
      <c r="J25" s="355"/>
    </row>
    <row r="26" spans="1:10" ht="18.75" customHeight="1">
      <c r="A26" s="355"/>
      <c r="B26" s="355"/>
      <c r="C26" s="355"/>
      <c r="D26" s="355"/>
      <c r="E26" s="355"/>
      <c r="F26" s="355"/>
      <c r="G26" s="355"/>
      <c r="H26" s="355"/>
      <c r="I26" s="355"/>
      <c r="J26" s="355"/>
    </row>
    <row r="31" spans="1:10">
      <c r="A31" s="353" t="s">
        <v>41</v>
      </c>
      <c r="B31" s="353"/>
      <c r="C31" s="353"/>
      <c r="D31" s="353"/>
      <c r="E31" s="353"/>
      <c r="F31" s="353"/>
      <c r="G31" s="353"/>
      <c r="H31" s="353"/>
      <c r="I31" s="353"/>
      <c r="J31" s="353"/>
    </row>
    <row r="37" spans="1:9" ht="13.5" customHeight="1">
      <c r="A37" s="105"/>
      <c r="B37" s="105"/>
      <c r="C37" s="105"/>
    </row>
    <row r="38" spans="1:9" ht="14.25">
      <c r="A38" s="99" t="s">
        <v>42</v>
      </c>
      <c r="B38" s="105"/>
      <c r="C38" s="105"/>
      <c r="E38" s="155" t="s">
        <v>43</v>
      </c>
      <c r="F38" s="351">
        <f>総括表!F10</f>
        <v>0</v>
      </c>
      <c r="G38" s="351"/>
      <c r="H38" s="351"/>
      <c r="I38" s="99" t="s">
        <v>44</v>
      </c>
    </row>
    <row r="39" spans="1:9">
      <c r="E39" s="100"/>
      <c r="F39" s="106"/>
      <c r="G39" s="106"/>
      <c r="H39" s="106"/>
    </row>
    <row r="40" spans="1:9">
      <c r="E40" s="100"/>
      <c r="F40" s="352"/>
      <c r="G40" s="352"/>
      <c r="H40" s="352"/>
    </row>
    <row r="41" spans="1:9">
      <c r="E41" s="100"/>
      <c r="F41" s="106"/>
      <c r="G41" s="106"/>
      <c r="H41" s="106"/>
    </row>
    <row r="42" spans="1:9">
      <c r="E42" s="100"/>
      <c r="F42" s="352"/>
      <c r="G42" s="352"/>
      <c r="H42" s="352"/>
    </row>
    <row r="48" spans="1:9">
      <c r="A48" s="99" t="s">
        <v>45</v>
      </c>
      <c r="E48" s="107" t="s">
        <v>46</v>
      </c>
      <c r="F48" s="99" t="s">
        <v>47</v>
      </c>
      <c r="I48" s="99" t="s">
        <v>33</v>
      </c>
    </row>
    <row r="49" spans="1:10">
      <c r="E49" s="101"/>
    </row>
    <row r="50" spans="1:10">
      <c r="E50" s="107" t="s">
        <v>48</v>
      </c>
      <c r="F50" s="99" t="s">
        <v>52</v>
      </c>
      <c r="I50" s="99" t="s">
        <v>53</v>
      </c>
    </row>
    <row r="51" spans="1:10">
      <c r="E51" s="101"/>
    </row>
    <row r="52" spans="1:10">
      <c r="E52" s="107"/>
    </row>
    <row r="53" spans="1:10">
      <c r="E53" s="108"/>
    </row>
    <row r="54" spans="1:10">
      <c r="E54" s="109"/>
      <c r="F54" s="110"/>
      <c r="G54" s="110"/>
      <c r="H54" s="103"/>
    </row>
    <row r="55" spans="1:10" ht="14.25" thickBot="1">
      <c r="A55" s="158" t="s">
        <v>257</v>
      </c>
      <c r="B55" s="142"/>
      <c r="C55" s="143"/>
      <c r="D55" s="143"/>
    </row>
    <row r="56" spans="1:10" ht="39" customHeight="1" thickTop="1">
      <c r="A56" s="144"/>
      <c r="B56" s="144"/>
      <c r="C56" s="144"/>
      <c r="D56" s="144"/>
    </row>
    <row r="57" spans="1:10" ht="27" customHeight="1">
      <c r="A57" s="346" t="str">
        <f>総括表!C56&amp;"　"&amp;"競技力向上対策事業（国体強化対策事業）特別配分　収支予算書"</f>
        <v>　競技力向上対策事業（国体強化対策事業）特別配分　収支予算書</v>
      </c>
      <c r="B57" s="346"/>
      <c r="C57" s="346"/>
      <c r="D57" s="346"/>
      <c r="E57" s="346"/>
      <c r="F57" s="346"/>
      <c r="G57" s="346"/>
      <c r="H57" s="346"/>
      <c r="I57" s="346"/>
      <c r="J57" s="346"/>
    </row>
    <row r="58" spans="1:10" ht="51.75" customHeight="1">
      <c r="A58" s="145"/>
      <c r="B58" s="145"/>
      <c r="C58" s="145"/>
      <c r="D58" s="145"/>
    </row>
    <row r="59" spans="1:10" ht="30" customHeight="1">
      <c r="A59" s="358" t="s">
        <v>55</v>
      </c>
      <c r="B59" s="358"/>
      <c r="C59" s="146"/>
      <c r="I59" s="384" t="s">
        <v>56</v>
      </c>
      <c r="J59" s="384"/>
    </row>
    <row r="60" spans="1:10" ht="30" customHeight="1">
      <c r="A60" s="360" t="s">
        <v>57</v>
      </c>
      <c r="B60" s="360"/>
      <c r="C60" s="368"/>
      <c r="D60" s="359" t="s">
        <v>58</v>
      </c>
      <c r="E60" s="360"/>
      <c r="F60" s="360"/>
      <c r="G60" s="361"/>
      <c r="H60" s="403" t="s">
        <v>59</v>
      </c>
      <c r="I60" s="360"/>
      <c r="J60" s="360"/>
    </row>
    <row r="61" spans="1:10" ht="30" customHeight="1">
      <c r="A61" s="369" t="s">
        <v>60</v>
      </c>
      <c r="B61" s="369"/>
      <c r="C61" s="370"/>
      <c r="D61" s="362">
        <f>総括表!F10</f>
        <v>0</v>
      </c>
      <c r="E61" s="363"/>
      <c r="F61" s="363"/>
      <c r="G61" s="364"/>
      <c r="H61" s="404"/>
      <c r="I61" s="405"/>
      <c r="J61" s="405"/>
    </row>
    <row r="62" spans="1:10" ht="30" customHeight="1">
      <c r="A62" s="371" t="s">
        <v>61</v>
      </c>
      <c r="B62" s="371"/>
      <c r="C62" s="372"/>
      <c r="D62" s="641"/>
      <c r="E62" s="642"/>
      <c r="F62" s="642"/>
      <c r="G62" s="643"/>
      <c r="H62" s="406"/>
      <c r="I62" s="407"/>
      <c r="J62" s="407"/>
    </row>
    <row r="63" spans="1:10" ht="30" customHeight="1" thickBot="1">
      <c r="A63" s="399" t="s">
        <v>62</v>
      </c>
      <c r="B63" s="399"/>
      <c r="C63" s="400"/>
      <c r="D63" s="393"/>
      <c r="E63" s="394"/>
      <c r="F63" s="394"/>
      <c r="G63" s="395"/>
      <c r="H63" s="408"/>
      <c r="I63" s="409"/>
      <c r="J63" s="409"/>
    </row>
    <row r="64" spans="1:10" ht="30" customHeight="1" thickTop="1">
      <c r="A64" s="401" t="s">
        <v>63</v>
      </c>
      <c r="B64" s="401"/>
      <c r="C64" s="402"/>
      <c r="D64" s="396">
        <f>SUM(D61:G63)</f>
        <v>0</v>
      </c>
      <c r="E64" s="397"/>
      <c r="F64" s="397"/>
      <c r="G64" s="398"/>
      <c r="H64" s="410"/>
      <c r="I64" s="411"/>
      <c r="J64" s="411"/>
    </row>
    <row r="65" spans="1:10" ht="30" customHeight="1">
      <c r="A65" s="147"/>
      <c r="B65" s="147"/>
      <c r="D65" s="148"/>
      <c r="H65" s="191"/>
      <c r="I65" s="146"/>
    </row>
    <row r="66" spans="1:10" ht="30" customHeight="1">
      <c r="A66" s="147"/>
      <c r="B66" s="147"/>
      <c r="D66" s="148"/>
      <c r="I66" s="146"/>
    </row>
    <row r="67" spans="1:10" ht="30" customHeight="1">
      <c r="A67" s="146"/>
      <c r="B67" s="146"/>
      <c r="D67" s="146"/>
      <c r="I67" s="146"/>
    </row>
    <row r="68" spans="1:10" ht="21" customHeight="1">
      <c r="A68" s="146" t="s">
        <v>64</v>
      </c>
      <c r="B68" s="146"/>
      <c r="D68" s="146"/>
      <c r="I68" s="146"/>
    </row>
    <row r="69" spans="1:10" ht="30" customHeight="1" thickBot="1">
      <c r="A69" s="357" t="s">
        <v>57</v>
      </c>
      <c r="B69" s="356"/>
      <c r="C69" s="356"/>
      <c r="D69" s="356" t="s">
        <v>58</v>
      </c>
      <c r="E69" s="356"/>
      <c r="F69" s="356"/>
      <c r="G69" s="356"/>
      <c r="H69" s="356" t="s">
        <v>59</v>
      </c>
      <c r="I69" s="356"/>
      <c r="J69" s="379"/>
    </row>
    <row r="70" spans="1:10" ht="30" customHeight="1" thickTop="1" thickBot="1">
      <c r="A70" s="389" t="s">
        <v>65</v>
      </c>
      <c r="B70" s="390"/>
      <c r="C70" s="390"/>
      <c r="D70" s="387">
        <f>D64</f>
        <v>0</v>
      </c>
      <c r="E70" s="387"/>
      <c r="F70" s="387"/>
      <c r="G70" s="387"/>
      <c r="H70" s="380"/>
      <c r="I70" s="380"/>
      <c r="J70" s="381"/>
    </row>
    <row r="71" spans="1:10" ht="30" customHeight="1" thickTop="1" thickBot="1">
      <c r="A71" s="389"/>
      <c r="B71" s="390"/>
      <c r="C71" s="390"/>
      <c r="D71" s="387"/>
      <c r="E71" s="387"/>
      <c r="F71" s="387"/>
      <c r="G71" s="387"/>
      <c r="H71" s="380"/>
      <c r="I71" s="380"/>
      <c r="J71" s="381"/>
    </row>
    <row r="72" spans="1:10" ht="30" customHeight="1" thickTop="1" thickBot="1">
      <c r="A72" s="389"/>
      <c r="B72" s="390"/>
      <c r="C72" s="390"/>
      <c r="D72" s="387"/>
      <c r="E72" s="387"/>
      <c r="F72" s="387"/>
      <c r="G72" s="387"/>
      <c r="H72" s="380"/>
      <c r="I72" s="380"/>
      <c r="J72" s="381"/>
    </row>
    <row r="73" spans="1:10" ht="30" customHeight="1" thickTop="1" thickBot="1">
      <c r="A73" s="389"/>
      <c r="B73" s="390"/>
      <c r="C73" s="390"/>
      <c r="D73" s="387"/>
      <c r="E73" s="387"/>
      <c r="F73" s="387"/>
      <c r="G73" s="387"/>
      <c r="H73" s="380"/>
      <c r="I73" s="380"/>
      <c r="J73" s="381"/>
    </row>
    <row r="74" spans="1:10" ht="30" customHeight="1" thickTop="1">
      <c r="A74" s="391" t="s">
        <v>63</v>
      </c>
      <c r="B74" s="392"/>
      <c r="C74" s="392"/>
      <c r="D74" s="388">
        <f>SUM(D70)</f>
        <v>0</v>
      </c>
      <c r="E74" s="388"/>
      <c r="F74" s="388"/>
      <c r="G74" s="388"/>
      <c r="H74" s="382"/>
      <c r="I74" s="382"/>
      <c r="J74" s="383"/>
    </row>
    <row r="75" spans="1:10" ht="21" customHeight="1">
      <c r="A75" s="146"/>
      <c r="B75" s="146"/>
      <c r="C75" s="149" t="str">
        <f>IF(D64=D74,"　","NG")</f>
        <v>　</v>
      </c>
      <c r="D75" s="146"/>
    </row>
    <row r="76" spans="1:10" ht="21" customHeight="1">
      <c r="A76" s="146"/>
      <c r="B76" s="146"/>
      <c r="C76" s="149"/>
      <c r="D76" s="146"/>
    </row>
    <row r="77" spans="1:10" ht="21" customHeight="1">
      <c r="A77" s="146"/>
      <c r="B77" s="146"/>
      <c r="C77" s="149"/>
      <c r="D77" s="146"/>
    </row>
    <row r="78" spans="1:10" ht="21" customHeight="1">
      <c r="A78" s="146"/>
      <c r="B78" s="146"/>
      <c r="C78" s="149"/>
      <c r="D78" s="146"/>
    </row>
    <row r="79" spans="1:10" ht="21" customHeight="1">
      <c r="A79" s="385" t="s">
        <v>66</v>
      </c>
      <c r="B79" s="385"/>
      <c r="C79" s="385"/>
      <c r="D79" s="385"/>
    </row>
    <row r="80" spans="1:10" ht="21" customHeight="1">
      <c r="A80" s="146"/>
      <c r="B80" s="146"/>
      <c r="C80" s="146"/>
      <c r="D80" s="146"/>
    </row>
    <row r="81" spans="1:11" ht="21" customHeight="1">
      <c r="A81" s="146"/>
      <c r="B81" s="146"/>
      <c r="D81" s="108"/>
      <c r="E81" s="109" t="str">
        <f>H3</f>
        <v>令和○年〇月○日</v>
      </c>
    </row>
    <row r="82" spans="1:11" ht="21" customHeight="1">
      <c r="A82" s="146"/>
      <c r="B82" s="146"/>
      <c r="E82" s="150" t="s">
        <v>67</v>
      </c>
      <c r="F82" s="151" t="str">
        <f>"　"&amp;総括表!F2</f>
        <v>　福井県○○協会（連盟）</v>
      </c>
    </row>
    <row r="83" spans="1:11" ht="21" customHeight="1">
      <c r="A83" s="146"/>
      <c r="B83" s="146"/>
      <c r="E83" s="150" t="s">
        <v>68</v>
      </c>
      <c r="F83" s="151" t="str">
        <f>"　会長　"&amp;総括表!E6&amp;"　　㊞"</f>
        <v>　会長　　　㊞</v>
      </c>
    </row>
    <row r="84" spans="1:11" ht="21" customHeight="1"/>
    <row r="85" spans="1:11" ht="21" customHeight="1"/>
    <row r="86" spans="1:11" ht="20.25" customHeight="1">
      <c r="A86" s="131" t="s">
        <v>258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1">
      <c r="A87" s="30"/>
      <c r="B87" s="30"/>
      <c r="C87" s="30"/>
      <c r="D87" s="30"/>
      <c r="E87" s="30"/>
      <c r="F87" s="30"/>
      <c r="G87" s="30"/>
      <c r="H87" s="88"/>
      <c r="J87" s="190" t="str">
        <f>I2</f>
        <v>第　　号</v>
      </c>
    </row>
    <row r="88" spans="1:11">
      <c r="A88" s="30"/>
      <c r="B88" s="30"/>
      <c r="C88" s="30"/>
      <c r="D88" s="30"/>
      <c r="E88" s="30"/>
      <c r="F88" s="30"/>
      <c r="G88" s="30"/>
      <c r="H88" s="109"/>
      <c r="I88" s="639" t="str">
        <f>H3</f>
        <v>令和○年〇月○日</v>
      </c>
      <c r="J88" s="640"/>
      <c r="K88" s="108"/>
    </row>
    <row r="89" spans="1:11">
      <c r="A89" s="132"/>
      <c r="B89" s="30"/>
      <c r="C89" s="30"/>
      <c r="D89" s="30"/>
      <c r="E89" s="30"/>
      <c r="F89" s="30"/>
      <c r="G89" s="30"/>
      <c r="H89" s="30"/>
      <c r="I89" s="30"/>
      <c r="J89" s="30"/>
    </row>
    <row r="90" spans="1:11">
      <c r="A90" s="103" t="s">
        <v>81</v>
      </c>
      <c r="B90" s="30"/>
      <c r="C90" s="30"/>
      <c r="D90" s="30"/>
      <c r="E90" s="30"/>
      <c r="F90" s="30"/>
      <c r="G90" s="30"/>
      <c r="H90" s="30"/>
      <c r="I90" s="30"/>
      <c r="J90" s="30"/>
    </row>
    <row r="91" spans="1:11">
      <c r="A91" s="103" t="s">
        <v>82</v>
      </c>
      <c r="B91" s="30"/>
      <c r="C91" s="30"/>
      <c r="D91" s="30"/>
      <c r="E91" s="30"/>
      <c r="F91" s="30"/>
      <c r="G91" s="30"/>
      <c r="H91" s="30"/>
      <c r="I91" s="30"/>
      <c r="J91" s="30"/>
    </row>
    <row r="92" spans="1:11">
      <c r="A92" s="103"/>
      <c r="B92" s="30"/>
      <c r="C92" s="30"/>
      <c r="D92" s="30"/>
      <c r="E92" s="30"/>
      <c r="F92" s="30"/>
      <c r="G92" s="30"/>
      <c r="H92" s="30"/>
      <c r="I92" s="30"/>
      <c r="J92" s="30"/>
    </row>
    <row r="93" spans="1:11">
      <c r="A93" s="132"/>
      <c r="B93" s="30"/>
      <c r="C93" s="30"/>
      <c r="D93" s="30"/>
      <c r="E93" s="30"/>
      <c r="F93" s="30"/>
      <c r="G93" s="30"/>
      <c r="H93" s="30"/>
      <c r="I93" s="30"/>
      <c r="J93" s="30"/>
    </row>
    <row r="94" spans="1:11">
      <c r="A94" s="30"/>
      <c r="C94" s="30"/>
      <c r="D94" s="30"/>
      <c r="E94" s="353" t="s">
        <v>83</v>
      </c>
      <c r="F94" s="353"/>
      <c r="G94" s="30"/>
      <c r="H94" s="30"/>
      <c r="I94" s="30"/>
      <c r="J94" s="30"/>
    </row>
    <row r="95" spans="1:11">
      <c r="A95" s="30"/>
      <c r="C95" s="30"/>
      <c r="D95" s="30"/>
      <c r="E95" s="30"/>
      <c r="F95" s="100" t="s">
        <v>84</v>
      </c>
      <c r="G95" s="30"/>
      <c r="H95" s="349">
        <f>総括表!E5</f>
        <v>0</v>
      </c>
      <c r="I95" s="349"/>
      <c r="J95" s="349"/>
    </row>
    <row r="96" spans="1:11">
      <c r="A96" s="30"/>
      <c r="C96" s="30"/>
      <c r="D96" s="30"/>
      <c r="E96" s="30"/>
      <c r="F96" s="100"/>
      <c r="G96" s="30"/>
      <c r="H96" s="102"/>
      <c r="I96" s="102"/>
      <c r="J96" s="102"/>
    </row>
    <row r="97" spans="1:10">
      <c r="A97" s="30"/>
      <c r="C97" s="30"/>
      <c r="D97" s="30"/>
      <c r="E97" s="30"/>
      <c r="F97" s="100" t="s">
        <v>85</v>
      </c>
      <c r="G97" s="30"/>
      <c r="H97" s="349" t="str">
        <f>総括表!F2</f>
        <v>福井県○○協会（連盟）</v>
      </c>
      <c r="I97" s="349"/>
      <c r="J97" s="349"/>
    </row>
    <row r="98" spans="1:10">
      <c r="A98" s="30"/>
      <c r="C98" s="30"/>
      <c r="D98" s="30"/>
      <c r="E98" s="30"/>
      <c r="F98" s="100"/>
      <c r="G98" s="30"/>
      <c r="H98" s="102"/>
      <c r="I98" s="102"/>
      <c r="J98" s="102"/>
    </row>
    <row r="99" spans="1:10">
      <c r="A99" s="30"/>
      <c r="B99" s="103"/>
      <c r="C99" s="30"/>
      <c r="D99" s="30"/>
      <c r="E99" s="30"/>
      <c r="F99" s="100" t="s">
        <v>86</v>
      </c>
      <c r="G99" s="30"/>
      <c r="H99" s="349" t="str">
        <f>総括表!E6&amp;"　 ㊞"</f>
        <v>　 ㊞</v>
      </c>
      <c r="I99" s="349"/>
      <c r="J99" s="349"/>
    </row>
    <row r="100" spans="1:10">
      <c r="A100" s="30"/>
      <c r="B100" s="103"/>
      <c r="C100" s="30"/>
      <c r="D100" s="30"/>
      <c r="E100" s="30"/>
      <c r="F100" s="100"/>
      <c r="G100" s="30"/>
      <c r="H100" s="78"/>
      <c r="I100" s="78"/>
      <c r="J100" s="78"/>
    </row>
    <row r="101" spans="1:10">
      <c r="A101" s="30"/>
      <c r="B101" s="103"/>
      <c r="C101" s="30"/>
      <c r="D101" s="30"/>
      <c r="E101" s="30"/>
      <c r="F101" s="100"/>
      <c r="G101" s="30"/>
      <c r="H101" s="78"/>
      <c r="I101" s="78"/>
      <c r="J101" s="78"/>
    </row>
    <row r="102" spans="1:10">
      <c r="A102" s="103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>
      <c r="A103" s="103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>
      <c r="A104" s="103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ht="14.25">
      <c r="A105" s="378" t="str">
        <f>総括表!C87&amp;"　"&amp;総括表!B88</f>
        <v>　</v>
      </c>
      <c r="B105" s="378"/>
      <c r="C105" s="378"/>
      <c r="D105" s="378"/>
      <c r="E105" s="378"/>
      <c r="F105" s="378"/>
      <c r="G105" s="378"/>
      <c r="H105" s="378"/>
      <c r="I105" s="378"/>
      <c r="J105" s="378"/>
    </row>
    <row r="106" spans="1:10" ht="30" customHeight="1">
      <c r="A106" s="378" t="s">
        <v>240</v>
      </c>
      <c r="B106" s="378"/>
      <c r="C106" s="378"/>
      <c r="D106" s="378"/>
      <c r="E106" s="378"/>
      <c r="F106" s="378"/>
      <c r="G106" s="378"/>
      <c r="H106" s="378"/>
      <c r="I106" s="378"/>
      <c r="J106" s="378"/>
    </row>
    <row r="107" spans="1:10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>
      <c r="A117" s="373" t="str">
        <f>"　"&amp;総括表!C87&amp;総括表!B88&amp;"補助金として、"&amp;" 下記の金額を交付されるよう請求します。"</f>
        <v>　補助金として、 下記の金額を交付されるよう請求します。</v>
      </c>
      <c r="B117" s="373"/>
      <c r="C117" s="373"/>
      <c r="D117" s="373"/>
      <c r="E117" s="373"/>
      <c r="F117" s="373"/>
      <c r="G117" s="373"/>
      <c r="H117" s="373"/>
      <c r="I117" s="373"/>
      <c r="J117" s="373"/>
    </row>
    <row r="118" spans="1:10">
      <c r="A118" s="373"/>
      <c r="B118" s="373"/>
      <c r="C118" s="373"/>
      <c r="D118" s="373"/>
      <c r="E118" s="373"/>
      <c r="F118" s="373"/>
      <c r="G118" s="373"/>
      <c r="H118" s="373"/>
      <c r="I118" s="373"/>
      <c r="J118" s="373"/>
    </row>
    <row r="119" spans="1:10">
      <c r="A119" s="103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>
      <c r="A120" s="103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>
      <c r="A121" s="374"/>
      <c r="B121" s="374"/>
      <c r="C121" s="374"/>
      <c r="D121" s="374"/>
      <c r="E121" s="374"/>
      <c r="F121" s="374"/>
      <c r="G121" s="374"/>
      <c r="H121" s="374"/>
      <c r="I121" s="374"/>
      <c r="J121" s="374"/>
    </row>
    <row r="122" spans="1:10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</row>
    <row r="123" spans="1:10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</row>
    <row r="124" spans="1:10">
      <c r="A124" s="103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>
      <c r="A125" s="103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ht="18.75">
      <c r="A126" s="103"/>
      <c r="B126" s="154">
        <v>1</v>
      </c>
      <c r="C126" s="153" t="s">
        <v>87</v>
      </c>
      <c r="D126" s="375">
        <f>総括表!F10</f>
        <v>0</v>
      </c>
      <c r="E126" s="376"/>
      <c r="F126" s="153" t="s">
        <v>44</v>
      </c>
      <c r="G126" s="30"/>
      <c r="H126" s="30"/>
      <c r="I126" s="30"/>
      <c r="J126" s="30"/>
    </row>
    <row r="127" spans="1:10">
      <c r="A127" s="103"/>
      <c r="B127" s="88"/>
      <c r="C127" s="30"/>
      <c r="D127" s="30"/>
      <c r="E127" s="30"/>
      <c r="F127" s="30"/>
      <c r="G127" s="30"/>
      <c r="H127" s="30"/>
      <c r="I127" s="30"/>
      <c r="J127" s="30"/>
    </row>
    <row r="128" spans="1:10">
      <c r="A128" s="132"/>
      <c r="B128" s="30"/>
      <c r="C128" s="30"/>
      <c r="D128" s="30"/>
      <c r="E128" s="30"/>
      <c r="F128" s="88"/>
      <c r="G128" s="30"/>
      <c r="H128" s="377"/>
      <c r="I128" s="377"/>
      <c r="J128" s="30"/>
    </row>
    <row r="129" spans="1:10">
      <c r="A129" s="132"/>
      <c r="B129" s="30"/>
      <c r="C129" s="30"/>
      <c r="D129" s="30"/>
      <c r="E129" s="30"/>
      <c r="F129" s="88"/>
      <c r="G129" s="30"/>
      <c r="H129" s="82"/>
      <c r="I129" s="82"/>
      <c r="J129" s="30"/>
    </row>
    <row r="130" spans="1:10">
      <c r="A130" s="132"/>
      <c r="B130" s="30"/>
      <c r="C130" s="30"/>
      <c r="D130" s="30"/>
      <c r="E130" s="30"/>
      <c r="F130" s="88"/>
      <c r="G130" s="30"/>
      <c r="H130" s="82"/>
      <c r="I130" s="82"/>
      <c r="J130" s="30"/>
    </row>
    <row r="131" spans="1:10">
      <c r="A131" s="103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>
      <c r="A132" s="103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>
      <c r="A133" s="103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>
      <c r="A134" s="103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>
      <c r="A135" s="132"/>
      <c r="B135" s="30"/>
      <c r="C135" s="30"/>
      <c r="D135" s="30"/>
      <c r="E135" s="109"/>
      <c r="F135" s="30"/>
      <c r="G135" s="30"/>
      <c r="H135" s="30"/>
      <c r="I135" s="30"/>
      <c r="J135" s="30"/>
    </row>
    <row r="136" spans="1:10">
      <c r="A136" s="103"/>
      <c r="B136" s="30"/>
      <c r="C136" s="30"/>
      <c r="D136" s="30"/>
      <c r="E136" s="108"/>
      <c r="F136" s="30"/>
      <c r="G136" s="30"/>
      <c r="H136" s="30"/>
      <c r="I136" s="30"/>
      <c r="J136" s="30"/>
    </row>
    <row r="137" spans="1:10">
      <c r="A137" s="132"/>
      <c r="B137" s="30"/>
      <c r="C137" s="30"/>
      <c r="D137" s="30"/>
      <c r="E137" s="109"/>
      <c r="F137" s="30"/>
      <c r="G137" s="30"/>
      <c r="H137" s="30"/>
      <c r="I137" s="30"/>
      <c r="J137" s="30"/>
    </row>
    <row r="138" spans="1:10">
      <c r="A138" s="103"/>
      <c r="B138" s="30"/>
      <c r="C138" s="30"/>
      <c r="D138" s="30"/>
      <c r="E138" s="108"/>
      <c r="F138" s="30"/>
      <c r="G138" s="30"/>
      <c r="H138" s="30"/>
      <c r="I138" s="30"/>
      <c r="J138" s="30"/>
    </row>
    <row r="139" spans="1:10">
      <c r="A139" s="103"/>
      <c r="B139" s="30"/>
      <c r="C139" s="30"/>
      <c r="D139" s="30"/>
      <c r="E139" s="109"/>
      <c r="F139" s="30"/>
      <c r="G139" s="30"/>
      <c r="H139" s="30"/>
      <c r="I139" s="30"/>
      <c r="J139" s="30"/>
    </row>
    <row r="140" spans="1:10">
      <c r="A140" s="77"/>
      <c r="B140" s="30"/>
      <c r="C140" s="30"/>
      <c r="D140" s="30"/>
      <c r="E140" s="133"/>
      <c r="F140" s="30"/>
      <c r="G140" s="30"/>
      <c r="H140" s="30"/>
      <c r="I140" s="30"/>
      <c r="J140" s="30"/>
    </row>
    <row r="141" spans="1:10">
      <c r="A141" s="77"/>
      <c r="B141" s="30"/>
      <c r="C141" s="30"/>
      <c r="D141" s="30"/>
      <c r="E141" s="133"/>
      <c r="F141" s="30"/>
      <c r="G141" s="30"/>
      <c r="H141" s="30"/>
      <c r="I141" s="30"/>
      <c r="J141" s="30"/>
    </row>
  </sheetData>
  <mergeCells count="52">
    <mergeCell ref="F40:H40"/>
    <mergeCell ref="I2:J2"/>
    <mergeCell ref="H3:J3"/>
    <mergeCell ref="E10:F10"/>
    <mergeCell ref="H11:J11"/>
    <mergeCell ref="H13:J13"/>
    <mergeCell ref="H15:J15"/>
    <mergeCell ref="A19:J19"/>
    <mergeCell ref="A20:J20"/>
    <mergeCell ref="A25:J26"/>
    <mergeCell ref="A31:J31"/>
    <mergeCell ref="F38:H38"/>
    <mergeCell ref="F42:H42"/>
    <mergeCell ref="A57:J57"/>
    <mergeCell ref="A59:B59"/>
    <mergeCell ref="I59:J59"/>
    <mergeCell ref="A60:C60"/>
    <mergeCell ref="D60:G60"/>
    <mergeCell ref="H60:J60"/>
    <mergeCell ref="A61:C61"/>
    <mergeCell ref="D61:G61"/>
    <mergeCell ref="H61:J61"/>
    <mergeCell ref="A62:C62"/>
    <mergeCell ref="D62:G62"/>
    <mergeCell ref="H62:J62"/>
    <mergeCell ref="A63:C63"/>
    <mergeCell ref="D63:G63"/>
    <mergeCell ref="H63:J63"/>
    <mergeCell ref="A64:C64"/>
    <mergeCell ref="D64:G64"/>
    <mergeCell ref="H64:J64"/>
    <mergeCell ref="A74:C74"/>
    <mergeCell ref="D74:G74"/>
    <mergeCell ref="H74:J74"/>
    <mergeCell ref="A79:D79"/>
    <mergeCell ref="A69:C69"/>
    <mergeCell ref="D69:G69"/>
    <mergeCell ref="H69:J69"/>
    <mergeCell ref="A70:C73"/>
    <mergeCell ref="D70:G73"/>
    <mergeCell ref="H70:J73"/>
    <mergeCell ref="A117:J118"/>
    <mergeCell ref="A121:J121"/>
    <mergeCell ref="D126:E126"/>
    <mergeCell ref="H128:I128"/>
    <mergeCell ref="I88:J88"/>
    <mergeCell ref="E94:F94"/>
    <mergeCell ref="H95:J95"/>
    <mergeCell ref="H97:J97"/>
    <mergeCell ref="H99:J99"/>
    <mergeCell ref="A105:J105"/>
    <mergeCell ref="A106:J106"/>
  </mergeCells>
  <phoneticPr fontId="2"/>
  <conditionalFormatting sqref="H3:J11 D81">
    <cfRule type="cellIs" dxfId="40" priority="6" operator="equal">
      <formula>0</formula>
    </cfRule>
  </conditionalFormatting>
  <conditionalFormatting sqref="H95:J95">
    <cfRule type="cellIs" dxfId="39" priority="5" operator="equal">
      <formula>0</formula>
    </cfRule>
  </conditionalFormatting>
  <conditionalFormatting sqref="I87:J87">
    <cfRule type="cellIs" dxfId="38" priority="4" operator="equal">
      <formula>0</formula>
    </cfRule>
  </conditionalFormatting>
  <conditionalFormatting sqref="H88:I88">
    <cfRule type="cellIs" dxfId="37" priority="3" operator="equal">
      <formula>0</formula>
    </cfRule>
  </conditionalFormatting>
  <conditionalFormatting sqref="H70:J73">
    <cfRule type="containsBlanks" dxfId="36" priority="2">
      <formula>LEN(TRIM(H70))=0</formula>
    </cfRule>
  </conditionalFormatting>
  <dataValidations count="1">
    <dataValidation type="textLength" operator="lessThan" allowBlank="1" showInputMessage="1" showErrorMessage="1" sqref="H16:J61 A62:C62 A63:C63 D63:G63 H63:J63 H62:J62 A64:J64 A69:C69 A70:C73 D70:G73 A68 D69:G69 A74:C74 D74:G74 H69:J69 D81 E81 F81 E82 E83 F82 F83 I87:J88 A5:G61 H5:J14 A94:G141 H94:J94 H96:J141" xr:uid="{112FF8F0-A9EA-4B65-9077-FBE15076D3E3}">
      <formula1>0</formula1>
    </dataValidation>
  </dataValidations>
  <pageMargins left="0.7" right="0.7" top="0.75" bottom="0.75" header="0.3" footer="0.3"/>
  <pageSetup paperSize="9" scale="95" orientation="portrait" r:id="rId1"/>
  <rowBreaks count="2" manualBreakCount="2">
    <brk id="54" max="16383" man="1"/>
    <brk id="83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B836F-2DA1-443E-B200-8CC98C03DD81}">
  <sheetPr codeName="Sheet7">
    <tabColor rgb="FFFFFF00"/>
  </sheetPr>
  <dimension ref="B1:AL33"/>
  <sheetViews>
    <sheetView view="pageBreakPreview" zoomScaleNormal="100" zoomScaleSheetLayoutView="100" workbookViewId="0">
      <selection activeCell="H11" sqref="H11"/>
    </sheetView>
  </sheetViews>
  <sheetFormatPr defaultRowHeight="13.5"/>
  <cols>
    <col min="1" max="1" width="1" customWidth="1"/>
    <col min="2" max="2" width="1.875" customWidth="1"/>
    <col min="3" max="3" width="2.5" customWidth="1"/>
    <col min="4" max="4" width="3.625" customWidth="1"/>
    <col min="5" max="5" width="2.875" customWidth="1"/>
    <col min="6" max="6" width="7.625" customWidth="1"/>
    <col min="7" max="7" width="7.5" customWidth="1"/>
    <col min="8" max="8" width="8.125" customWidth="1"/>
    <col min="9" max="10" width="1.5" customWidth="1"/>
    <col min="11" max="12" width="1.875" customWidth="1"/>
    <col min="13" max="13" width="2.625" customWidth="1"/>
    <col min="14" max="14" width="3.125" customWidth="1"/>
    <col min="15" max="15" width="1.875" customWidth="1"/>
    <col min="16" max="16" width="2.375" customWidth="1"/>
    <col min="17" max="17" width="1.25" customWidth="1"/>
    <col min="18" max="18" width="2.75" customWidth="1"/>
    <col min="19" max="19" width="2.25" customWidth="1"/>
    <col min="20" max="20" width="0.875" customWidth="1"/>
    <col min="21" max="21" width="4.375" customWidth="1"/>
    <col min="22" max="22" width="2.625" customWidth="1"/>
    <col min="23" max="23" width="2.375" customWidth="1"/>
    <col min="24" max="24" width="1.875" customWidth="1"/>
    <col min="25" max="25" width="3.125" customWidth="1"/>
    <col min="26" max="26" width="4.375" customWidth="1"/>
    <col min="27" max="27" width="1.875" customWidth="1"/>
    <col min="28" max="28" width="2.625" customWidth="1"/>
    <col min="29" max="29" width="3.25" customWidth="1"/>
    <col min="30" max="30" width="1.5" customWidth="1"/>
    <col min="31" max="31" width="4.375" customWidth="1"/>
    <col min="32" max="32" width="4.5" customWidth="1"/>
    <col min="33" max="33" width="3.25" customWidth="1"/>
    <col min="34" max="34" width="6.625" customWidth="1"/>
    <col min="35" max="35" width="1.875" customWidth="1"/>
  </cols>
  <sheetData>
    <row r="1" spans="2:36" ht="21.75" customHeight="1">
      <c r="D1" s="25"/>
      <c r="E1" s="586" t="str">
        <f>総括表!C2</f>
        <v>令和  年度</v>
      </c>
      <c r="F1" s="586"/>
      <c r="G1" s="586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78" t="s">
        <v>142</v>
      </c>
      <c r="U1" s="578"/>
      <c r="V1" s="578"/>
      <c r="W1" s="578"/>
      <c r="X1" s="578"/>
      <c r="Y1" s="578"/>
      <c r="Z1" s="578"/>
      <c r="AA1" s="578"/>
      <c r="AB1" s="578"/>
      <c r="AC1" s="25"/>
      <c r="AD1" s="25"/>
      <c r="AE1" s="25"/>
      <c r="AF1" s="25"/>
      <c r="AG1" s="1"/>
      <c r="AI1" s="1"/>
    </row>
    <row r="2" spans="2:36" ht="17.2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I2" s="11"/>
    </row>
    <row r="3" spans="2:36" ht="27" customHeight="1">
      <c r="B3" s="579" t="s">
        <v>143</v>
      </c>
      <c r="C3" s="580"/>
      <c r="D3" s="584">
        <v>1</v>
      </c>
      <c r="E3" s="585"/>
      <c r="F3" s="559" t="str">
        <f>"　競技団体名："&amp;" "&amp;総括表!F2</f>
        <v>　競技団体名： 福井県○○協会（連盟）</v>
      </c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I3" s="11"/>
    </row>
    <row r="4" spans="2:36" ht="28.5" customHeight="1">
      <c r="B4" s="493" t="s">
        <v>144</v>
      </c>
      <c r="C4" s="494"/>
      <c r="D4" s="495"/>
      <c r="E4" s="495"/>
      <c r="F4" s="495"/>
      <c r="G4" s="581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3"/>
      <c r="AI4" s="11"/>
    </row>
    <row r="5" spans="2:36" ht="28.5" customHeight="1">
      <c r="B5" s="493" t="s">
        <v>145</v>
      </c>
      <c r="C5" s="494"/>
      <c r="D5" s="495"/>
      <c r="E5" s="495"/>
      <c r="F5" s="495"/>
      <c r="G5" s="581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3"/>
      <c r="AI5" s="11"/>
    </row>
    <row r="6" spans="2:36" ht="28.5" customHeight="1">
      <c r="B6" s="493" t="s">
        <v>146</v>
      </c>
      <c r="C6" s="494"/>
      <c r="D6" s="495"/>
      <c r="E6" s="499" t="s">
        <v>147</v>
      </c>
      <c r="F6" s="500"/>
      <c r="G6" s="490"/>
      <c r="H6" s="491"/>
      <c r="I6" s="491"/>
      <c r="J6" s="491"/>
      <c r="K6" s="491"/>
      <c r="L6" s="501" t="s">
        <v>148</v>
      </c>
      <c r="M6" s="501"/>
      <c r="N6" s="501"/>
      <c r="O6" s="501"/>
      <c r="P6" s="499"/>
      <c r="Q6" s="490"/>
      <c r="R6" s="491"/>
      <c r="S6" s="491"/>
      <c r="T6" s="491"/>
      <c r="U6" s="491"/>
      <c r="V6" s="491"/>
      <c r="W6" s="491"/>
      <c r="X6" s="501" t="s">
        <v>149</v>
      </c>
      <c r="Y6" s="501"/>
      <c r="Z6" s="501"/>
      <c r="AA6" s="499"/>
      <c r="AB6" s="490"/>
      <c r="AC6" s="491"/>
      <c r="AD6" s="491"/>
      <c r="AE6" s="491"/>
      <c r="AF6" s="492"/>
      <c r="AI6" s="11"/>
    </row>
    <row r="7" spans="2:36" ht="28.5" customHeight="1">
      <c r="B7" s="496"/>
      <c r="C7" s="497"/>
      <c r="D7" s="498"/>
      <c r="E7" s="538" t="s">
        <v>150</v>
      </c>
      <c r="F7" s="556"/>
      <c r="G7" s="539"/>
      <c r="H7" s="540"/>
      <c r="I7" s="540"/>
      <c r="J7" s="540"/>
      <c r="K7" s="540"/>
      <c r="L7" s="537" t="s">
        <v>151</v>
      </c>
      <c r="M7" s="537"/>
      <c r="N7" s="537"/>
      <c r="O7" s="537"/>
      <c r="P7" s="538"/>
      <c r="Q7" s="539"/>
      <c r="R7" s="540"/>
      <c r="S7" s="540"/>
      <c r="T7" s="540"/>
      <c r="U7" s="540"/>
      <c r="V7" s="540"/>
      <c r="W7" s="540"/>
      <c r="X7" s="537" t="s">
        <v>152</v>
      </c>
      <c r="Y7" s="537"/>
      <c r="Z7" s="537"/>
      <c r="AA7" s="538"/>
      <c r="AB7" s="539"/>
      <c r="AC7" s="540"/>
      <c r="AD7" s="540"/>
      <c r="AE7" s="540"/>
      <c r="AF7" s="541"/>
      <c r="AI7" s="11"/>
    </row>
    <row r="8" spans="2:36" ht="13.5" customHeigh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36" ht="21" customHeight="1">
      <c r="B9" s="566" t="s">
        <v>153</v>
      </c>
      <c r="C9" s="567"/>
      <c r="D9" s="568"/>
      <c r="E9" s="568"/>
      <c r="F9" s="568"/>
      <c r="G9" s="568"/>
      <c r="H9" s="568" t="s">
        <v>154</v>
      </c>
      <c r="I9" s="569" t="s">
        <v>155</v>
      </c>
      <c r="J9" s="570"/>
      <c r="K9" s="570"/>
      <c r="L9" s="571"/>
      <c r="M9" s="575" t="s">
        <v>156</v>
      </c>
      <c r="N9" s="575"/>
      <c r="O9" s="569" t="s">
        <v>141</v>
      </c>
      <c r="P9" s="570"/>
      <c r="Q9" s="570"/>
      <c r="R9" s="570"/>
      <c r="S9" s="570"/>
      <c r="T9" s="571"/>
      <c r="U9" s="568" t="s">
        <v>157</v>
      </c>
      <c r="V9" s="568"/>
      <c r="W9" s="568"/>
      <c r="X9" s="568"/>
      <c r="Y9" s="568"/>
      <c r="Z9" s="568"/>
      <c r="AA9" s="568"/>
      <c r="AB9" s="568"/>
      <c r="AC9" s="568"/>
      <c r="AD9" s="568"/>
      <c r="AE9" s="576"/>
      <c r="AF9" s="577"/>
      <c r="AG9" s="3"/>
      <c r="AI9" s="3"/>
    </row>
    <row r="10" spans="2:36" ht="21" customHeight="1">
      <c r="B10" s="493"/>
      <c r="C10" s="494"/>
      <c r="D10" s="495"/>
      <c r="E10" s="495"/>
      <c r="F10" s="495"/>
      <c r="G10" s="495"/>
      <c r="H10" s="495"/>
      <c r="I10" s="572"/>
      <c r="J10" s="573"/>
      <c r="K10" s="573"/>
      <c r="L10" s="574"/>
      <c r="M10" s="528"/>
      <c r="N10" s="528"/>
      <c r="O10" s="572"/>
      <c r="P10" s="573"/>
      <c r="Q10" s="573"/>
      <c r="R10" s="573"/>
      <c r="S10" s="573"/>
      <c r="T10" s="574"/>
      <c r="U10" s="528" t="s">
        <v>158</v>
      </c>
      <c r="V10" s="528"/>
      <c r="W10" s="528"/>
      <c r="X10" s="529" t="s">
        <v>159</v>
      </c>
      <c r="Y10" s="530"/>
      <c r="Z10" s="531"/>
      <c r="AA10" s="528" t="s">
        <v>160</v>
      </c>
      <c r="AB10" s="528"/>
      <c r="AC10" s="528"/>
      <c r="AD10" s="528"/>
      <c r="AE10" s="529" t="s">
        <v>161</v>
      </c>
      <c r="AF10" s="532"/>
      <c r="AJ10" s="159"/>
    </row>
    <row r="11" spans="2:36" ht="27.75" customHeight="1">
      <c r="B11" s="542"/>
      <c r="C11" s="543"/>
      <c r="D11" s="544"/>
      <c r="E11" s="545"/>
      <c r="F11" s="546"/>
      <c r="G11" s="547"/>
      <c r="H11" s="5"/>
      <c r="I11" s="533"/>
      <c r="J11" s="534"/>
      <c r="K11" s="534"/>
      <c r="L11" s="535"/>
      <c r="M11" s="527"/>
      <c r="N11" s="527"/>
      <c r="O11" s="466">
        <f t="shared" ref="O11:O20" si="0">PRODUCT(H11,I11,M11)</f>
        <v>0</v>
      </c>
      <c r="P11" s="467"/>
      <c r="Q11" s="467"/>
      <c r="R11" s="467"/>
      <c r="S11" s="467"/>
      <c r="T11" s="468"/>
      <c r="U11" s="523"/>
      <c r="V11" s="523"/>
      <c r="W11" s="523"/>
      <c r="X11" s="466"/>
      <c r="Y11" s="467"/>
      <c r="Z11" s="468"/>
      <c r="AA11" s="469"/>
      <c r="AB11" s="469"/>
      <c r="AC11" s="469"/>
      <c r="AD11" s="469"/>
      <c r="AE11" s="469"/>
      <c r="AF11" s="470"/>
      <c r="AJ11" s="4" t="s">
        <v>164</v>
      </c>
    </row>
    <row r="12" spans="2:36" ht="27.75" customHeight="1">
      <c r="B12" s="542"/>
      <c r="C12" s="543"/>
      <c r="D12" s="544"/>
      <c r="E12" s="548"/>
      <c r="F12" s="546"/>
      <c r="G12" s="547"/>
      <c r="H12" s="6"/>
      <c r="I12" s="533"/>
      <c r="J12" s="534"/>
      <c r="K12" s="534"/>
      <c r="L12" s="535"/>
      <c r="M12" s="527"/>
      <c r="N12" s="527"/>
      <c r="O12" s="466">
        <f t="shared" si="0"/>
        <v>0</v>
      </c>
      <c r="P12" s="467"/>
      <c r="Q12" s="467"/>
      <c r="R12" s="467"/>
      <c r="S12" s="467"/>
      <c r="T12" s="468"/>
      <c r="U12" s="523"/>
      <c r="V12" s="523"/>
      <c r="W12" s="523"/>
      <c r="X12" s="466"/>
      <c r="Y12" s="467"/>
      <c r="Z12" s="468"/>
      <c r="AA12" s="469"/>
      <c r="AB12" s="469"/>
      <c r="AC12" s="469"/>
      <c r="AD12" s="469"/>
      <c r="AE12" s="469"/>
      <c r="AF12" s="470"/>
      <c r="AJ12" s="4" t="s">
        <v>166</v>
      </c>
    </row>
    <row r="13" spans="2:36" ht="27.75" customHeight="1">
      <c r="B13" s="542"/>
      <c r="C13" s="543"/>
      <c r="D13" s="544"/>
      <c r="E13" s="545"/>
      <c r="F13" s="546"/>
      <c r="G13" s="547"/>
      <c r="H13" s="6"/>
      <c r="I13" s="533"/>
      <c r="J13" s="534"/>
      <c r="K13" s="534"/>
      <c r="L13" s="535"/>
      <c r="M13" s="527"/>
      <c r="N13" s="527"/>
      <c r="O13" s="466">
        <f t="shared" si="0"/>
        <v>0</v>
      </c>
      <c r="P13" s="467"/>
      <c r="Q13" s="467"/>
      <c r="R13" s="467"/>
      <c r="S13" s="467"/>
      <c r="T13" s="468"/>
      <c r="U13" s="469"/>
      <c r="V13" s="469"/>
      <c r="W13" s="469"/>
      <c r="X13" s="507"/>
      <c r="Y13" s="508"/>
      <c r="Z13" s="509"/>
      <c r="AA13" s="469"/>
      <c r="AB13" s="469"/>
      <c r="AC13" s="469"/>
      <c r="AD13" s="469"/>
      <c r="AE13" s="469"/>
      <c r="AF13" s="470"/>
      <c r="AJ13" s="4" t="s">
        <v>168</v>
      </c>
    </row>
    <row r="14" spans="2:36" ht="27.75" customHeight="1">
      <c r="B14" s="542"/>
      <c r="C14" s="543"/>
      <c r="D14" s="544"/>
      <c r="E14" s="562"/>
      <c r="F14" s="563"/>
      <c r="G14" s="564"/>
      <c r="H14" s="6"/>
      <c r="I14" s="533"/>
      <c r="J14" s="534"/>
      <c r="K14" s="534"/>
      <c r="L14" s="535"/>
      <c r="M14" s="527"/>
      <c r="N14" s="527"/>
      <c r="O14" s="466">
        <f t="shared" si="0"/>
        <v>0</v>
      </c>
      <c r="P14" s="467"/>
      <c r="Q14" s="467"/>
      <c r="R14" s="467"/>
      <c r="S14" s="467"/>
      <c r="T14" s="468"/>
      <c r="U14" s="469"/>
      <c r="V14" s="469"/>
      <c r="W14" s="469"/>
      <c r="X14" s="507"/>
      <c r="Y14" s="508"/>
      <c r="Z14" s="509"/>
      <c r="AA14" s="469"/>
      <c r="AB14" s="469"/>
      <c r="AC14" s="469"/>
      <c r="AD14" s="469"/>
      <c r="AE14" s="469"/>
      <c r="AF14" s="470"/>
      <c r="AJ14" s="4" t="s">
        <v>169</v>
      </c>
    </row>
    <row r="15" spans="2:36" ht="27.75" customHeight="1">
      <c r="B15" s="549"/>
      <c r="C15" s="550"/>
      <c r="D15" s="543"/>
      <c r="E15" s="565"/>
      <c r="F15" s="563"/>
      <c r="G15" s="564"/>
      <c r="H15" s="6"/>
      <c r="I15" s="533"/>
      <c r="J15" s="534"/>
      <c r="K15" s="534"/>
      <c r="L15" s="535"/>
      <c r="M15" s="554"/>
      <c r="N15" s="555"/>
      <c r="O15" s="466">
        <f t="shared" si="0"/>
        <v>0</v>
      </c>
      <c r="P15" s="467"/>
      <c r="Q15" s="467"/>
      <c r="R15" s="467"/>
      <c r="S15" s="467"/>
      <c r="T15" s="468"/>
      <c r="U15" s="507"/>
      <c r="V15" s="508"/>
      <c r="W15" s="509"/>
      <c r="X15" s="507"/>
      <c r="Y15" s="508"/>
      <c r="Z15" s="509"/>
      <c r="AA15" s="507"/>
      <c r="AB15" s="508"/>
      <c r="AC15" s="508"/>
      <c r="AD15" s="509"/>
      <c r="AE15" s="507"/>
      <c r="AF15" s="536"/>
      <c r="AJ15" s="4" t="s">
        <v>170</v>
      </c>
    </row>
    <row r="16" spans="2:36" ht="27.75" customHeight="1">
      <c r="B16" s="542"/>
      <c r="C16" s="543"/>
      <c r="D16" s="544"/>
      <c r="E16" s="545"/>
      <c r="F16" s="546"/>
      <c r="G16" s="547"/>
      <c r="H16" s="6"/>
      <c r="I16" s="533"/>
      <c r="J16" s="534"/>
      <c r="K16" s="534"/>
      <c r="L16" s="535"/>
      <c r="M16" s="527"/>
      <c r="N16" s="527"/>
      <c r="O16" s="466">
        <f t="shared" si="0"/>
        <v>0</v>
      </c>
      <c r="P16" s="467"/>
      <c r="Q16" s="467"/>
      <c r="R16" s="467"/>
      <c r="S16" s="467"/>
      <c r="T16" s="468"/>
      <c r="U16" s="469"/>
      <c r="V16" s="469"/>
      <c r="W16" s="469"/>
      <c r="X16" s="507"/>
      <c r="Y16" s="508"/>
      <c r="Z16" s="509"/>
      <c r="AA16" s="469"/>
      <c r="AB16" s="469"/>
      <c r="AC16" s="469"/>
      <c r="AD16" s="469"/>
      <c r="AE16" s="469"/>
      <c r="AF16" s="470"/>
      <c r="AJ16" s="4" t="s">
        <v>171</v>
      </c>
    </row>
    <row r="17" spans="2:38" ht="27.75" customHeight="1">
      <c r="B17" s="542"/>
      <c r="C17" s="543"/>
      <c r="D17" s="544"/>
      <c r="E17" s="545"/>
      <c r="F17" s="546"/>
      <c r="G17" s="547"/>
      <c r="H17" s="6"/>
      <c r="I17" s="533"/>
      <c r="J17" s="534"/>
      <c r="K17" s="534"/>
      <c r="L17" s="535"/>
      <c r="M17" s="527"/>
      <c r="N17" s="527"/>
      <c r="O17" s="466">
        <f t="shared" si="0"/>
        <v>0</v>
      </c>
      <c r="P17" s="467"/>
      <c r="Q17" s="467"/>
      <c r="R17" s="467"/>
      <c r="S17" s="467"/>
      <c r="T17" s="468"/>
      <c r="U17" s="523"/>
      <c r="V17" s="523"/>
      <c r="W17" s="523"/>
      <c r="X17" s="466"/>
      <c r="Y17" s="467"/>
      <c r="Z17" s="468"/>
      <c r="AA17" s="469"/>
      <c r="AB17" s="469"/>
      <c r="AC17" s="469"/>
      <c r="AD17" s="469"/>
      <c r="AE17" s="469"/>
      <c r="AF17" s="470"/>
      <c r="AJ17" s="4" t="s">
        <v>172</v>
      </c>
    </row>
    <row r="18" spans="2:38" ht="27.75" customHeight="1">
      <c r="B18" s="549"/>
      <c r="C18" s="550"/>
      <c r="D18" s="543"/>
      <c r="E18" s="545"/>
      <c r="F18" s="546"/>
      <c r="G18" s="547"/>
      <c r="H18" s="6"/>
      <c r="I18" s="551"/>
      <c r="J18" s="552"/>
      <c r="K18" s="552"/>
      <c r="L18" s="553"/>
      <c r="M18" s="554"/>
      <c r="N18" s="555"/>
      <c r="O18" s="466">
        <f t="shared" si="0"/>
        <v>0</v>
      </c>
      <c r="P18" s="467"/>
      <c r="Q18" s="467"/>
      <c r="R18" s="467"/>
      <c r="S18" s="467"/>
      <c r="T18" s="468"/>
      <c r="U18" s="523"/>
      <c r="V18" s="523"/>
      <c r="W18" s="523"/>
      <c r="X18" s="466"/>
      <c r="Y18" s="467"/>
      <c r="Z18" s="468"/>
      <c r="AA18" s="469"/>
      <c r="AB18" s="469"/>
      <c r="AC18" s="469"/>
      <c r="AD18" s="469"/>
      <c r="AE18" s="469"/>
      <c r="AF18" s="470"/>
      <c r="AJ18" s="4" t="s">
        <v>173</v>
      </c>
    </row>
    <row r="19" spans="2:38" ht="27.75" customHeight="1">
      <c r="B19" s="542"/>
      <c r="C19" s="543"/>
      <c r="D19" s="544"/>
      <c r="E19" s="545"/>
      <c r="F19" s="546"/>
      <c r="G19" s="547"/>
      <c r="H19" s="6"/>
      <c r="I19" s="533"/>
      <c r="J19" s="534"/>
      <c r="K19" s="534"/>
      <c r="L19" s="535"/>
      <c r="M19" s="527"/>
      <c r="N19" s="527"/>
      <c r="O19" s="466">
        <f t="shared" si="0"/>
        <v>0</v>
      </c>
      <c r="P19" s="467"/>
      <c r="Q19" s="467"/>
      <c r="R19" s="467"/>
      <c r="S19" s="467"/>
      <c r="T19" s="468"/>
      <c r="U19" s="523"/>
      <c r="V19" s="523"/>
      <c r="W19" s="523"/>
      <c r="X19" s="466"/>
      <c r="Y19" s="467"/>
      <c r="Z19" s="468"/>
      <c r="AA19" s="469"/>
      <c r="AB19" s="469"/>
      <c r="AC19" s="469"/>
      <c r="AD19" s="469"/>
      <c r="AE19" s="469"/>
      <c r="AF19" s="470"/>
      <c r="AJ19" s="4" t="s">
        <v>174</v>
      </c>
    </row>
    <row r="20" spans="2:38" ht="27.75" customHeight="1">
      <c r="B20" s="549"/>
      <c r="C20" s="550"/>
      <c r="D20" s="543"/>
      <c r="E20" s="545"/>
      <c r="F20" s="546"/>
      <c r="G20" s="547"/>
      <c r="H20" s="6"/>
      <c r="I20" s="551"/>
      <c r="J20" s="552"/>
      <c r="K20" s="552"/>
      <c r="L20" s="553"/>
      <c r="M20" s="554"/>
      <c r="N20" s="555"/>
      <c r="O20" s="466">
        <f t="shared" si="0"/>
        <v>0</v>
      </c>
      <c r="P20" s="467"/>
      <c r="Q20" s="467"/>
      <c r="R20" s="467"/>
      <c r="S20" s="467"/>
      <c r="T20" s="468"/>
      <c r="U20" s="523"/>
      <c r="V20" s="523"/>
      <c r="W20" s="523"/>
      <c r="X20" s="466"/>
      <c r="Y20" s="467"/>
      <c r="Z20" s="468"/>
      <c r="AA20" s="469"/>
      <c r="AB20" s="469"/>
      <c r="AC20" s="469"/>
      <c r="AD20" s="469"/>
      <c r="AE20" s="469"/>
      <c r="AF20" s="470"/>
      <c r="AJ20" s="4" t="s">
        <v>175</v>
      </c>
    </row>
    <row r="21" spans="2:38" ht="27.75" customHeight="1">
      <c r="B21" s="549"/>
      <c r="C21" s="550"/>
      <c r="D21" s="543"/>
      <c r="E21" s="545"/>
      <c r="F21" s="546"/>
      <c r="G21" s="547"/>
      <c r="H21" s="6"/>
      <c r="I21" s="551"/>
      <c r="J21" s="552"/>
      <c r="K21" s="552"/>
      <c r="L21" s="553"/>
      <c r="M21" s="554"/>
      <c r="N21" s="555"/>
      <c r="O21" s="466">
        <f>PRODUCT(H21,J21,M21)</f>
        <v>0</v>
      </c>
      <c r="P21" s="467"/>
      <c r="Q21" s="467"/>
      <c r="R21" s="467"/>
      <c r="S21" s="467"/>
      <c r="T21" s="468"/>
      <c r="U21" s="523"/>
      <c r="V21" s="523"/>
      <c r="W21" s="523"/>
      <c r="X21" s="466"/>
      <c r="Y21" s="467"/>
      <c r="Z21" s="468"/>
      <c r="AA21" s="469"/>
      <c r="AB21" s="469"/>
      <c r="AC21" s="469"/>
      <c r="AD21" s="469"/>
      <c r="AE21" s="469"/>
      <c r="AF21" s="470"/>
      <c r="AJ21" s="4" t="s">
        <v>176</v>
      </c>
    </row>
    <row r="22" spans="2:38" ht="27.75" customHeight="1">
      <c r="B22" s="549"/>
      <c r="C22" s="550"/>
      <c r="D22" s="543"/>
      <c r="E22" s="545"/>
      <c r="F22" s="546"/>
      <c r="G22" s="547"/>
      <c r="H22" s="6"/>
      <c r="I22" s="551"/>
      <c r="J22" s="552"/>
      <c r="K22" s="552"/>
      <c r="L22" s="553"/>
      <c r="M22" s="554"/>
      <c r="N22" s="555"/>
      <c r="O22" s="466">
        <f>PRODUCT(H22,J22,M22)</f>
        <v>0</v>
      </c>
      <c r="P22" s="467"/>
      <c r="Q22" s="467"/>
      <c r="R22" s="467"/>
      <c r="S22" s="467"/>
      <c r="T22" s="468"/>
      <c r="U22" s="523"/>
      <c r="V22" s="523"/>
      <c r="W22" s="523"/>
      <c r="X22" s="466"/>
      <c r="Y22" s="467"/>
      <c r="Z22" s="468"/>
      <c r="AA22" s="469"/>
      <c r="AB22" s="469"/>
      <c r="AC22" s="469"/>
      <c r="AD22" s="469"/>
      <c r="AE22" s="469"/>
      <c r="AF22" s="470"/>
    </row>
    <row r="23" spans="2:38" ht="27.75" customHeight="1">
      <c r="B23" s="549"/>
      <c r="C23" s="550"/>
      <c r="D23" s="543"/>
      <c r="E23" s="545"/>
      <c r="F23" s="546"/>
      <c r="G23" s="547"/>
      <c r="H23" s="6"/>
      <c r="I23" s="551"/>
      <c r="J23" s="552"/>
      <c r="K23" s="552"/>
      <c r="L23" s="553"/>
      <c r="M23" s="554"/>
      <c r="N23" s="555"/>
      <c r="O23" s="466">
        <f>PRODUCT(H23,J23,M23)</f>
        <v>0</v>
      </c>
      <c r="P23" s="467"/>
      <c r="Q23" s="467"/>
      <c r="R23" s="467"/>
      <c r="S23" s="467"/>
      <c r="T23" s="468"/>
      <c r="U23" s="523"/>
      <c r="V23" s="523"/>
      <c r="W23" s="523"/>
      <c r="X23" s="466"/>
      <c r="Y23" s="467"/>
      <c r="Z23" s="468"/>
      <c r="AA23" s="469"/>
      <c r="AB23" s="469"/>
      <c r="AC23" s="469"/>
      <c r="AD23" s="469"/>
      <c r="AE23" s="469"/>
      <c r="AF23" s="470"/>
    </row>
    <row r="24" spans="2:38" ht="27.75" customHeight="1">
      <c r="B24" s="549"/>
      <c r="C24" s="550"/>
      <c r="D24" s="543"/>
      <c r="E24" s="545"/>
      <c r="F24" s="546"/>
      <c r="G24" s="547"/>
      <c r="H24" s="6"/>
      <c r="I24" s="551"/>
      <c r="J24" s="552"/>
      <c r="K24" s="552"/>
      <c r="L24" s="553"/>
      <c r="M24" s="554"/>
      <c r="N24" s="555"/>
      <c r="O24" s="466">
        <f>PRODUCT(H24,J24,M24)</f>
        <v>0</v>
      </c>
      <c r="P24" s="467"/>
      <c r="Q24" s="467"/>
      <c r="R24" s="467"/>
      <c r="S24" s="467"/>
      <c r="T24" s="468"/>
      <c r="U24" s="523"/>
      <c r="V24" s="523"/>
      <c r="W24" s="523"/>
      <c r="X24" s="466"/>
      <c r="Y24" s="467"/>
      <c r="Z24" s="468"/>
      <c r="AA24" s="469"/>
      <c r="AB24" s="469"/>
      <c r="AC24" s="469"/>
      <c r="AD24" s="469"/>
      <c r="AE24" s="469"/>
      <c r="AF24" s="470"/>
      <c r="AG24" s="9"/>
      <c r="AH24" s="9"/>
    </row>
    <row r="25" spans="2:38" ht="16.5" customHeight="1" thickBot="1">
      <c r="B25" s="476" t="s">
        <v>177</v>
      </c>
      <c r="C25" s="477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82">
        <f>SUM(O11:T24)</f>
        <v>0</v>
      </c>
      <c r="P25" s="483"/>
      <c r="Q25" s="483"/>
      <c r="R25" s="483"/>
      <c r="S25" s="483"/>
      <c r="T25" s="484"/>
      <c r="U25" s="488">
        <f>SUM(U11:W24)</f>
        <v>0</v>
      </c>
      <c r="V25" s="488"/>
      <c r="W25" s="488"/>
      <c r="X25" s="488">
        <f>SUM(X11:Z24)</f>
        <v>0</v>
      </c>
      <c r="Y25" s="488"/>
      <c r="Z25" s="488"/>
      <c r="AA25" s="488">
        <f>SUM(AA11:AD24)</f>
        <v>0</v>
      </c>
      <c r="AB25" s="488"/>
      <c r="AC25" s="488"/>
      <c r="AD25" s="488"/>
      <c r="AE25" s="462">
        <f>SUM(AE11:AF24)</f>
        <v>0</v>
      </c>
      <c r="AF25" s="463"/>
      <c r="AG25" s="561" t="s">
        <v>178</v>
      </c>
      <c r="AH25" s="474" t="str">
        <f>IF(U25+X25+AA25+AE25=O25,"ＯＫ","計算が間違っています")</f>
        <v>ＯＫ</v>
      </c>
    </row>
    <row r="26" spans="2:38" ht="23.25" customHeight="1" thickBot="1">
      <c r="B26" s="479"/>
      <c r="C26" s="480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5"/>
      <c r="P26" s="486"/>
      <c r="Q26" s="486"/>
      <c r="R26" s="486"/>
      <c r="S26" s="486"/>
      <c r="T26" s="487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64"/>
      <c r="AF26" s="465"/>
      <c r="AG26" s="561"/>
      <c r="AH26" s="475"/>
      <c r="AL26" s="223">
        <f>O25</f>
        <v>0</v>
      </c>
    </row>
    <row r="27" spans="2:38" ht="12.75" customHeight="1"/>
    <row r="28" spans="2:38" ht="20.25" customHeight="1">
      <c r="B28" s="524" t="s">
        <v>179</v>
      </c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26"/>
      <c r="X28" s="502" t="s">
        <v>180</v>
      </c>
      <c r="Y28" s="503"/>
      <c r="Z28" s="503"/>
      <c r="AA28" s="503"/>
      <c r="AB28" s="504"/>
      <c r="AC28" s="505" t="s">
        <v>71</v>
      </c>
      <c r="AD28" s="503"/>
      <c r="AE28" s="503"/>
      <c r="AF28" s="506"/>
    </row>
    <row r="29" spans="2:38" ht="28.5" customHeight="1">
      <c r="B29" s="557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1"/>
      <c r="X29" s="645"/>
      <c r="Y29" s="646"/>
      <c r="Z29" s="646"/>
      <c r="AA29" s="646"/>
      <c r="AB29" s="647"/>
      <c r="AC29" s="471"/>
      <c r="AD29" s="472"/>
      <c r="AE29" s="472"/>
      <c r="AF29" s="473"/>
    </row>
    <row r="30" spans="2:38" ht="28.5" customHeight="1">
      <c r="B30" s="557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1"/>
      <c r="X30" s="645"/>
      <c r="Y30" s="646"/>
      <c r="Z30" s="646"/>
      <c r="AA30" s="646"/>
      <c r="AB30" s="647"/>
      <c r="AC30" s="471"/>
      <c r="AD30" s="472"/>
      <c r="AE30" s="472"/>
      <c r="AF30" s="473"/>
    </row>
    <row r="31" spans="2:38" ht="28.5" customHeight="1">
      <c r="B31" s="557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1"/>
      <c r="X31" s="645"/>
      <c r="Y31" s="646"/>
      <c r="Z31" s="646"/>
      <c r="AA31" s="646"/>
      <c r="AB31" s="647"/>
      <c r="AC31" s="471"/>
      <c r="AD31" s="472"/>
      <c r="AE31" s="472"/>
      <c r="AF31" s="473"/>
    </row>
    <row r="32" spans="2:38" ht="28.5" customHeight="1" thickBot="1">
      <c r="B32" s="557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1"/>
      <c r="X32" s="645"/>
      <c r="Y32" s="646"/>
      <c r="Z32" s="646"/>
      <c r="AA32" s="646"/>
      <c r="AB32" s="647"/>
      <c r="AC32" s="471"/>
      <c r="AD32" s="472"/>
      <c r="AE32" s="472"/>
      <c r="AF32" s="473"/>
    </row>
    <row r="33" spans="2:38" ht="28.5" customHeight="1" thickBot="1">
      <c r="B33" s="558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3"/>
      <c r="X33" s="517" t="s">
        <v>177</v>
      </c>
      <c r="Y33" s="518"/>
      <c r="Z33" s="518"/>
      <c r="AA33" s="518"/>
      <c r="AB33" s="519"/>
      <c r="AC33" s="520">
        <f>SUM(AC29:AF32)</f>
        <v>0</v>
      </c>
      <c r="AD33" s="521"/>
      <c r="AE33" s="521"/>
      <c r="AF33" s="522"/>
      <c r="AL33" s="223">
        <f>AC33</f>
        <v>0</v>
      </c>
    </row>
  </sheetData>
  <mergeCells count="182">
    <mergeCell ref="AH25:AH26"/>
    <mergeCell ref="B25:N26"/>
    <mergeCell ref="O25:T26"/>
    <mergeCell ref="U25:W26"/>
    <mergeCell ref="X25:Z26"/>
    <mergeCell ref="AA25:AD26"/>
    <mergeCell ref="AE25:AF26"/>
    <mergeCell ref="AG25:AG26"/>
    <mergeCell ref="X30:AB30"/>
    <mergeCell ref="AC30:AF30"/>
    <mergeCell ref="B29:B33"/>
    <mergeCell ref="C29:W33"/>
    <mergeCell ref="X29:AB29"/>
    <mergeCell ref="AC29:AF29"/>
    <mergeCell ref="X33:AB33"/>
    <mergeCell ref="AC33:AF33"/>
    <mergeCell ref="X32:AB32"/>
    <mergeCell ref="AC32:AF32"/>
    <mergeCell ref="X31:AB31"/>
    <mergeCell ref="AC31:AF31"/>
    <mergeCell ref="B24:D24"/>
    <mergeCell ref="E24:G24"/>
    <mergeCell ref="I24:L24"/>
    <mergeCell ref="M24:N24"/>
    <mergeCell ref="O24:T24"/>
    <mergeCell ref="U24:W24"/>
    <mergeCell ref="B23:D23"/>
    <mergeCell ref="E23:G23"/>
    <mergeCell ref="I23:L23"/>
    <mergeCell ref="M23:N23"/>
    <mergeCell ref="O23:T23"/>
    <mergeCell ref="X24:Z24"/>
    <mergeCell ref="AA24:AD24"/>
    <mergeCell ref="AE24:AF24"/>
    <mergeCell ref="B28:W28"/>
    <mergeCell ref="X28:AB28"/>
    <mergeCell ref="AC28:AF28"/>
    <mergeCell ref="AE20:AF20"/>
    <mergeCell ref="B22:D22"/>
    <mergeCell ref="E22:G22"/>
    <mergeCell ref="I22:L22"/>
    <mergeCell ref="M22:N22"/>
    <mergeCell ref="O22:T22"/>
    <mergeCell ref="U22:W22"/>
    <mergeCell ref="X22:Z22"/>
    <mergeCell ref="AA22:AD22"/>
    <mergeCell ref="AA21:AD21"/>
    <mergeCell ref="AE21:AF21"/>
    <mergeCell ref="B21:D21"/>
    <mergeCell ref="E21:G21"/>
    <mergeCell ref="I21:L21"/>
    <mergeCell ref="U23:W23"/>
    <mergeCell ref="X23:Z23"/>
    <mergeCell ref="AA23:AD23"/>
    <mergeCell ref="AE23:AF23"/>
    <mergeCell ref="AE22:AF22"/>
    <mergeCell ref="B20:D20"/>
    <mergeCell ref="E20:G20"/>
    <mergeCell ref="I20:L20"/>
    <mergeCell ref="M20:N20"/>
    <mergeCell ref="O20:T20"/>
    <mergeCell ref="U20:W20"/>
    <mergeCell ref="B19:D19"/>
    <mergeCell ref="E19:G19"/>
    <mergeCell ref="I19:L19"/>
    <mergeCell ref="M19:N19"/>
    <mergeCell ref="O19:T19"/>
    <mergeCell ref="M21:N21"/>
    <mergeCell ref="O21:T21"/>
    <mergeCell ref="U21:W21"/>
    <mergeCell ref="X21:Z21"/>
    <mergeCell ref="X20:Z20"/>
    <mergeCell ref="AA20:AD20"/>
    <mergeCell ref="AE17:AF17"/>
    <mergeCell ref="B17:D17"/>
    <mergeCell ref="E17:G17"/>
    <mergeCell ref="I17:L17"/>
    <mergeCell ref="U19:W19"/>
    <mergeCell ref="X19:Z19"/>
    <mergeCell ref="AA19:AD19"/>
    <mergeCell ref="AE19:AF19"/>
    <mergeCell ref="AE18:AF18"/>
    <mergeCell ref="M17:N17"/>
    <mergeCell ref="O17:T17"/>
    <mergeCell ref="U17:W17"/>
    <mergeCell ref="X17:Z17"/>
    <mergeCell ref="B18:D18"/>
    <mergeCell ref="E18:G18"/>
    <mergeCell ref="I18:L18"/>
    <mergeCell ref="M18:N18"/>
    <mergeCell ref="O18:T18"/>
    <mergeCell ref="U18:W18"/>
    <mergeCell ref="X18:Z18"/>
    <mergeCell ref="AA18:AD18"/>
    <mergeCell ref="AA17:AD17"/>
    <mergeCell ref="U13:W13"/>
    <mergeCell ref="U15:W15"/>
    <mergeCell ref="X15:Z15"/>
    <mergeCell ref="AA15:AD15"/>
    <mergeCell ref="AE15:AF15"/>
    <mergeCell ref="AE14:AF14"/>
    <mergeCell ref="B16:D16"/>
    <mergeCell ref="E16:G16"/>
    <mergeCell ref="I16:L16"/>
    <mergeCell ref="M16:N16"/>
    <mergeCell ref="O16:T16"/>
    <mergeCell ref="U16:W16"/>
    <mergeCell ref="B15:D15"/>
    <mergeCell ref="E15:G15"/>
    <mergeCell ref="I15:L15"/>
    <mergeCell ref="M15:N15"/>
    <mergeCell ref="O15:T15"/>
    <mergeCell ref="X16:Z16"/>
    <mergeCell ref="AA16:AD16"/>
    <mergeCell ref="AE16:AF16"/>
    <mergeCell ref="X13:Z13"/>
    <mergeCell ref="X12:Z12"/>
    <mergeCell ref="AA12:AD12"/>
    <mergeCell ref="AE12:AF12"/>
    <mergeCell ref="B14:D14"/>
    <mergeCell ref="E14:G14"/>
    <mergeCell ref="I14:L14"/>
    <mergeCell ref="M14:N14"/>
    <mergeCell ref="O14:T14"/>
    <mergeCell ref="U14:W14"/>
    <mergeCell ref="X14:Z14"/>
    <mergeCell ref="AA14:AD14"/>
    <mergeCell ref="AA13:AD13"/>
    <mergeCell ref="AE13:AF13"/>
    <mergeCell ref="B13:D13"/>
    <mergeCell ref="E13:G13"/>
    <mergeCell ref="I13:L13"/>
    <mergeCell ref="B12:D12"/>
    <mergeCell ref="E12:G12"/>
    <mergeCell ref="I12:L12"/>
    <mergeCell ref="M12:N12"/>
    <mergeCell ref="O12:T12"/>
    <mergeCell ref="U12:W12"/>
    <mergeCell ref="M13:N13"/>
    <mergeCell ref="O13:T13"/>
    <mergeCell ref="B9:G10"/>
    <mergeCell ref="H9:H10"/>
    <mergeCell ref="I9:L10"/>
    <mergeCell ref="M9:N10"/>
    <mergeCell ref="O9:T10"/>
    <mergeCell ref="U9:AF9"/>
    <mergeCell ref="E7:F7"/>
    <mergeCell ref="G7:K7"/>
    <mergeCell ref="L7:P7"/>
    <mergeCell ref="Q7:W7"/>
    <mergeCell ref="X7:AA7"/>
    <mergeCell ref="AB7:AF7"/>
    <mergeCell ref="U10:W10"/>
    <mergeCell ref="X10:Z10"/>
    <mergeCell ref="AA10:AD10"/>
    <mergeCell ref="AE10:AF10"/>
    <mergeCell ref="B11:D11"/>
    <mergeCell ref="E11:G11"/>
    <mergeCell ref="I11:L11"/>
    <mergeCell ref="M11:N11"/>
    <mergeCell ref="O11:T11"/>
    <mergeCell ref="U11:W11"/>
    <mergeCell ref="X11:Z11"/>
    <mergeCell ref="AA11:AD11"/>
    <mergeCell ref="AE11:AF11"/>
    <mergeCell ref="B4:F4"/>
    <mergeCell ref="G4:AF4"/>
    <mergeCell ref="B3:C3"/>
    <mergeCell ref="D3:E3"/>
    <mergeCell ref="F3:AF3"/>
    <mergeCell ref="E1:G1"/>
    <mergeCell ref="H1:S1"/>
    <mergeCell ref="T1:AB1"/>
    <mergeCell ref="AB6:AF6"/>
    <mergeCell ref="B6:D7"/>
    <mergeCell ref="E6:F6"/>
    <mergeCell ref="G6:K6"/>
    <mergeCell ref="L6:P6"/>
    <mergeCell ref="Q6:W6"/>
    <mergeCell ref="X6:AA6"/>
    <mergeCell ref="B5:F5"/>
    <mergeCell ref="G5:AF5"/>
  </mergeCells>
  <phoneticPr fontId="2"/>
  <conditionalFormatting sqref="A1:XFD1048576">
    <cfRule type="cellIs" dxfId="35" priority="150" operator="equal">
      <formula>0</formula>
    </cfRule>
  </conditionalFormatting>
  <conditionalFormatting sqref="A1:A33 AG1:AI33 B2:AF27 A34:AI1048576 B1:G1 T1:AF1 AJ1:XFD1048576">
    <cfRule type="cellIs" dxfId="34" priority="149" operator="equal">
      <formula>0</formula>
    </cfRule>
  </conditionalFormatting>
  <conditionalFormatting sqref="B28:B29 AC28 X28">
    <cfRule type="cellIs" dxfId="33" priority="90" operator="equal">
      <formula>0</formula>
    </cfRule>
  </conditionalFormatting>
  <conditionalFormatting sqref="H1:S1">
    <cfRule type="cellIs" dxfId="32" priority="58" operator="equal">
      <formula>0</formula>
    </cfRule>
  </conditionalFormatting>
  <conditionalFormatting sqref="B11:AF26">
    <cfRule type="cellIs" dxfId="31" priority="1" operator="equal">
      <formula>0</formula>
    </cfRule>
  </conditionalFormatting>
  <dataValidations count="3">
    <dataValidation type="list" showInputMessage="1" showErrorMessage="1" sqref="X29:AB32 B11:D24" xr:uid="{CC4E2302-6125-4A77-ABA7-E5D9EDCED5BC}">
      <formula1>$AJ$11:$AJ$21</formula1>
    </dataValidation>
    <dataValidation showInputMessage="1" showErrorMessage="1" sqref="E11:E13 E16:E24" xr:uid="{2397C5A2-E705-48AB-8EAC-00D42190F1F5}"/>
    <dataValidation type="list" allowBlank="1" showInputMessage="1" showErrorMessage="1" sqref="H1:S1" xr:uid="{2AB212BB-4473-42BB-8A94-ADCDCE2543EC}">
      <formula1>#REF!</formula1>
    </dataValidation>
  </dataValidations>
  <pageMargins left="0.6692913385826772" right="0.23622047244094491" top="0.62992125984251968" bottom="0.35433070866141736" header="0.31496062992125984" footer="0.31496062992125984"/>
  <pageSetup paperSize="9" scale="9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F605-BDB8-4345-A1C5-DDE622C9CB15}">
  <sheetPr>
    <tabColor rgb="FFFFFF00"/>
  </sheetPr>
  <dimension ref="A1:J80"/>
  <sheetViews>
    <sheetView view="pageBreakPreview" topLeftCell="A40" zoomScaleNormal="100" zoomScaleSheetLayoutView="100" workbookViewId="0">
      <selection activeCell="I36" sqref="I36"/>
    </sheetView>
  </sheetViews>
  <sheetFormatPr defaultRowHeight="13.5"/>
  <cols>
    <col min="1" max="5" width="9" style="8"/>
    <col min="6" max="6" width="11.375" style="8" customWidth="1"/>
    <col min="7" max="7" width="0.5" style="8" customWidth="1"/>
    <col min="8" max="8" width="9" style="8"/>
    <col min="9" max="9" width="8.625" style="8" customWidth="1"/>
    <col min="10" max="10" width="14.125" style="8" customWidth="1"/>
    <col min="11" max="16384" width="9" style="8"/>
  </cols>
  <sheetData>
    <row r="1" spans="1:10">
      <c r="A1" s="99" t="s">
        <v>259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>
      <c r="A2" s="99"/>
      <c r="B2" s="99"/>
      <c r="C2" s="99"/>
      <c r="D2" s="99"/>
      <c r="E2" s="99"/>
      <c r="F2" s="99"/>
      <c r="G2" s="99"/>
      <c r="H2" s="218"/>
      <c r="I2" s="347" t="s">
        <v>254</v>
      </c>
      <c r="J2" s="347"/>
    </row>
    <row r="3" spans="1:10">
      <c r="A3" s="99"/>
      <c r="B3" s="99"/>
      <c r="C3" s="99"/>
      <c r="D3" s="99"/>
      <c r="E3" s="99"/>
      <c r="F3" s="99"/>
      <c r="G3" s="99"/>
      <c r="H3" s="347" t="s">
        <v>253</v>
      </c>
      <c r="I3" s="347"/>
      <c r="J3" s="347"/>
    </row>
    <row r="4" spans="1:10">
      <c r="A4" s="99"/>
      <c r="B4" s="99"/>
      <c r="C4" s="99"/>
      <c r="D4" s="99"/>
      <c r="E4" s="99"/>
      <c r="F4" s="99"/>
      <c r="G4" s="99"/>
      <c r="H4" s="100"/>
      <c r="I4" s="100"/>
      <c r="J4" s="100"/>
    </row>
    <row r="5" spans="1:10">
      <c r="A5" s="99" t="s">
        <v>34</v>
      </c>
      <c r="B5" s="99"/>
      <c r="C5" s="99"/>
      <c r="D5" s="99"/>
      <c r="E5" s="99"/>
      <c r="F5" s="99"/>
      <c r="G5" s="99"/>
      <c r="H5" s="99"/>
      <c r="I5" s="99"/>
      <c r="J5" s="99"/>
    </row>
    <row r="6" spans="1:10">
      <c r="A6" s="99" t="s">
        <v>35</v>
      </c>
      <c r="B6" s="99"/>
      <c r="C6" s="99"/>
      <c r="D6" s="99"/>
      <c r="E6" s="99"/>
      <c r="F6" s="99"/>
      <c r="G6" s="99"/>
      <c r="H6" s="99"/>
      <c r="I6" s="99"/>
      <c r="J6" s="99"/>
    </row>
    <row r="7" spans="1:10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>
      <c r="A9" s="99"/>
      <c r="B9" s="99"/>
      <c r="C9" s="99"/>
      <c r="D9" s="99"/>
      <c r="E9" s="99"/>
      <c r="F9" s="99"/>
      <c r="G9" s="99"/>
      <c r="H9" s="99"/>
      <c r="I9" s="99"/>
      <c r="J9" s="99"/>
    </row>
    <row r="10" spans="1:10">
      <c r="A10" s="99"/>
      <c r="B10" s="99"/>
      <c r="C10" s="99"/>
      <c r="D10" s="99"/>
      <c r="E10" s="353" t="s">
        <v>36</v>
      </c>
      <c r="F10" s="353"/>
      <c r="G10" s="101"/>
      <c r="H10" s="99"/>
      <c r="I10" s="99"/>
      <c r="J10" s="99"/>
    </row>
    <row r="11" spans="1:10">
      <c r="A11" s="99"/>
      <c r="B11" s="99"/>
      <c r="C11" s="99"/>
      <c r="D11" s="99"/>
      <c r="E11" s="99"/>
      <c r="F11" s="100" t="s">
        <v>37</v>
      </c>
      <c r="G11" s="100"/>
      <c r="H11" s="349">
        <f>総括表!E5</f>
        <v>0</v>
      </c>
      <c r="I11" s="349"/>
      <c r="J11" s="349"/>
    </row>
    <row r="12" spans="1:10" ht="3.75" customHeight="1">
      <c r="A12" s="99"/>
      <c r="B12" s="99"/>
      <c r="C12" s="99"/>
      <c r="D12" s="99"/>
      <c r="E12" s="99"/>
      <c r="F12" s="100"/>
      <c r="G12" s="100"/>
      <c r="H12" s="102"/>
      <c r="I12" s="102"/>
      <c r="J12" s="102"/>
    </row>
    <row r="13" spans="1:10">
      <c r="A13" s="99"/>
      <c r="B13" s="99"/>
      <c r="C13" s="99"/>
      <c r="D13" s="99"/>
      <c r="E13" s="99"/>
      <c r="F13" s="100" t="s">
        <v>38</v>
      </c>
      <c r="G13" s="100"/>
      <c r="H13" s="349" t="str">
        <f>総括表!F2</f>
        <v>福井県○○協会（連盟）</v>
      </c>
      <c r="I13" s="349"/>
      <c r="J13" s="349"/>
    </row>
    <row r="14" spans="1:10" ht="3.75" customHeight="1">
      <c r="A14" s="99"/>
      <c r="B14" s="99"/>
      <c r="C14" s="99"/>
      <c r="D14" s="99"/>
      <c r="E14" s="99"/>
      <c r="F14" s="100"/>
      <c r="G14" s="100"/>
      <c r="H14" s="102"/>
      <c r="I14" s="102"/>
      <c r="J14" s="102"/>
    </row>
    <row r="15" spans="1:10" ht="14.25" customHeight="1">
      <c r="A15" s="99"/>
      <c r="B15" s="99"/>
      <c r="C15" s="99"/>
      <c r="D15" s="99"/>
      <c r="E15" s="99"/>
      <c r="F15" s="100" t="s">
        <v>39</v>
      </c>
      <c r="G15" s="100"/>
      <c r="H15" s="349" t="str">
        <f>総括表!E6&amp;"    ㊞"</f>
        <v xml:space="preserve">    ㊞</v>
      </c>
      <c r="I15" s="349"/>
      <c r="J15" s="349"/>
    </row>
    <row r="16" spans="1:10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9.5" customHeight="1">
      <c r="A19" s="591" t="str">
        <f>総括表!C2&amp;"　"&amp;総括表!B3</f>
        <v>令和  年度　競技力向上対策事業（国体強化対策事業）特別配分</v>
      </c>
      <c r="B19" s="591"/>
      <c r="C19" s="591"/>
      <c r="D19" s="591"/>
      <c r="E19" s="591"/>
      <c r="F19" s="591"/>
      <c r="G19" s="591"/>
      <c r="H19" s="591"/>
      <c r="I19" s="591"/>
      <c r="J19" s="591"/>
    </row>
    <row r="20" spans="1:10" ht="19.5" customHeight="1">
      <c r="A20" s="591" t="s">
        <v>89</v>
      </c>
      <c r="B20" s="591"/>
      <c r="C20" s="591"/>
      <c r="D20" s="591"/>
      <c r="E20" s="591"/>
      <c r="F20" s="591"/>
      <c r="G20" s="591"/>
      <c r="H20" s="591"/>
      <c r="I20" s="591"/>
      <c r="J20" s="591"/>
    </row>
    <row r="21" spans="1:10" ht="14.2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4.2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>
      <c r="A24" s="99"/>
      <c r="B24" s="99"/>
      <c r="C24" s="99"/>
      <c r="D24" s="99"/>
      <c r="E24" s="99"/>
      <c r="F24" s="99"/>
      <c r="G24" s="99"/>
      <c r="H24" s="99"/>
      <c r="I24" s="99"/>
      <c r="J24" s="99"/>
    </row>
    <row r="25" spans="1:10" ht="18.75" customHeight="1">
      <c r="A25" s="355" t="str">
        <f>"　"&amp;総括表!C2&amp;総括表!B3&amp;"費補助金として交付を受けた事業が完了したので、関係書類を添え下記のとおり報告します。"</f>
        <v>　令和  年度競技力向上対策事業（国体強化対策事業）特別配分費補助金として交付を受けた事業が完了したので、関係書類を添え下記のとおり報告します。</v>
      </c>
      <c r="B25" s="355"/>
      <c r="C25" s="355"/>
      <c r="D25" s="355"/>
      <c r="E25" s="355"/>
      <c r="F25" s="355"/>
      <c r="G25" s="355"/>
      <c r="H25" s="355"/>
      <c r="I25" s="355"/>
      <c r="J25" s="355"/>
    </row>
    <row r="26" spans="1:10" ht="18.75" customHeight="1">
      <c r="A26" s="355"/>
      <c r="B26" s="355"/>
      <c r="C26" s="355"/>
      <c r="D26" s="355"/>
      <c r="E26" s="355"/>
      <c r="F26" s="355"/>
      <c r="G26" s="355"/>
      <c r="H26" s="355"/>
      <c r="I26" s="355"/>
      <c r="J26" s="355"/>
    </row>
    <row r="27" spans="1:10">
      <c r="A27" s="99"/>
      <c r="B27" s="99"/>
      <c r="C27" s="99"/>
      <c r="D27" s="99"/>
      <c r="E27" s="99"/>
      <c r="F27" s="99"/>
      <c r="G27" s="99"/>
      <c r="H27" s="99"/>
      <c r="I27" s="99"/>
      <c r="J27" s="99"/>
    </row>
    <row r="28" spans="1:10">
      <c r="A28" s="99"/>
      <c r="B28" s="99"/>
      <c r="C28" s="99"/>
      <c r="D28" s="99"/>
      <c r="E28" s="99"/>
      <c r="F28" s="99"/>
      <c r="G28" s="99"/>
      <c r="H28" s="99"/>
      <c r="I28" s="99"/>
      <c r="J28" s="99"/>
    </row>
    <row r="29" spans="1:10">
      <c r="A29" s="99"/>
      <c r="B29" s="99"/>
      <c r="C29" s="99"/>
      <c r="D29" s="99"/>
      <c r="E29" s="99"/>
      <c r="F29" s="99"/>
      <c r="G29" s="99"/>
      <c r="H29" s="99"/>
      <c r="I29" s="99"/>
      <c r="J29" s="99"/>
    </row>
    <row r="30" spans="1:10">
      <c r="A30" s="99"/>
      <c r="B30" s="99"/>
      <c r="C30" s="99"/>
      <c r="D30" s="99"/>
      <c r="E30" s="99"/>
      <c r="F30" s="99"/>
      <c r="G30" s="99"/>
      <c r="H30" s="99"/>
      <c r="I30" s="99"/>
      <c r="J30" s="99"/>
    </row>
    <row r="31" spans="1:10">
      <c r="A31" s="353" t="s">
        <v>41</v>
      </c>
      <c r="B31" s="353"/>
      <c r="C31" s="353"/>
      <c r="D31" s="353"/>
      <c r="E31" s="353"/>
      <c r="F31" s="353"/>
      <c r="G31" s="353"/>
      <c r="H31" s="353"/>
      <c r="I31" s="353"/>
      <c r="J31" s="353"/>
    </row>
    <row r="32" spans="1:10">
      <c r="A32" s="99"/>
      <c r="B32" s="99"/>
      <c r="C32" s="99"/>
      <c r="D32" s="99"/>
      <c r="E32" s="99"/>
      <c r="F32" s="99"/>
      <c r="G32" s="99"/>
      <c r="H32" s="99"/>
      <c r="I32" s="99"/>
      <c r="J32" s="99"/>
    </row>
    <row r="33" spans="1:10">
      <c r="A33" s="99"/>
      <c r="B33" s="99"/>
      <c r="C33" s="99"/>
      <c r="D33" s="99"/>
      <c r="E33" s="99"/>
      <c r="F33" s="99"/>
      <c r="G33" s="99"/>
      <c r="H33" s="99"/>
      <c r="I33" s="99"/>
      <c r="J33" s="99"/>
    </row>
    <row r="34" spans="1:10">
      <c r="A34" s="99"/>
      <c r="B34" s="99"/>
      <c r="C34" s="99"/>
      <c r="D34" s="99"/>
      <c r="E34" s="99"/>
      <c r="F34" s="99"/>
      <c r="G34" s="99"/>
      <c r="H34" s="99"/>
      <c r="I34" s="99"/>
      <c r="J34" s="99"/>
    </row>
    <row r="35" spans="1:10">
      <c r="A35" s="99"/>
      <c r="B35" s="99"/>
      <c r="C35" s="99"/>
      <c r="D35" s="99"/>
      <c r="E35" s="99"/>
      <c r="F35" s="99"/>
      <c r="G35" s="99"/>
      <c r="H35" s="99"/>
      <c r="I35" s="99"/>
      <c r="J35" s="99"/>
    </row>
    <row r="36" spans="1:10">
      <c r="A36" s="99"/>
      <c r="B36" s="99"/>
      <c r="C36" s="99"/>
      <c r="D36" s="99"/>
      <c r="E36" s="99"/>
      <c r="F36" s="99"/>
      <c r="G36" s="99"/>
      <c r="H36" s="99"/>
      <c r="I36" s="99"/>
      <c r="J36" s="99"/>
    </row>
    <row r="37" spans="1:10" ht="13.5" customHeight="1">
      <c r="A37" s="355" t="s">
        <v>90</v>
      </c>
      <c r="B37" s="355"/>
      <c r="C37" s="355"/>
      <c r="D37" s="99"/>
      <c r="E37" s="99"/>
      <c r="F37" s="99"/>
      <c r="G37" s="99"/>
      <c r="H37" s="99"/>
      <c r="I37" s="99"/>
      <c r="J37" s="99"/>
    </row>
    <row r="38" spans="1:10">
      <c r="A38" s="355"/>
      <c r="B38" s="355"/>
      <c r="C38" s="355"/>
      <c r="D38" s="99"/>
      <c r="E38" s="100" t="s">
        <v>26</v>
      </c>
      <c r="F38" s="100" t="s">
        <v>43</v>
      </c>
      <c r="G38" s="352">
        <f>総括表!F10</f>
        <v>0</v>
      </c>
      <c r="H38" s="352"/>
      <c r="I38" s="352"/>
      <c r="J38" s="99" t="s">
        <v>44</v>
      </c>
    </row>
    <row r="39" spans="1:10">
      <c r="A39" s="99"/>
      <c r="B39" s="99"/>
      <c r="C39" s="99"/>
      <c r="D39" s="99"/>
      <c r="E39" s="100"/>
      <c r="F39" s="100"/>
      <c r="G39" s="106"/>
      <c r="H39" s="106"/>
      <c r="I39" s="106"/>
      <c r="J39" s="99"/>
    </row>
    <row r="40" spans="1:10">
      <c r="A40" s="99"/>
      <c r="B40" s="99"/>
      <c r="C40" s="99"/>
      <c r="D40" s="99"/>
      <c r="E40" s="100" t="s">
        <v>91</v>
      </c>
      <c r="F40" s="100" t="s">
        <v>43</v>
      </c>
      <c r="G40" s="352">
        <f>総括表!H27</f>
        <v>0</v>
      </c>
      <c r="H40" s="352"/>
      <c r="I40" s="352"/>
      <c r="J40" s="99" t="s">
        <v>44</v>
      </c>
    </row>
    <row r="41" spans="1:10">
      <c r="A41" s="99"/>
      <c r="B41" s="99"/>
      <c r="C41" s="99"/>
      <c r="D41" s="99"/>
      <c r="E41" s="100"/>
      <c r="F41" s="100"/>
      <c r="G41" s="106"/>
      <c r="H41" s="106"/>
      <c r="I41" s="106"/>
      <c r="J41" s="99"/>
    </row>
    <row r="42" spans="1:10">
      <c r="A42" s="99"/>
      <c r="B42" s="99"/>
      <c r="C42" s="99"/>
      <c r="D42" s="99"/>
      <c r="E42" s="100" t="s">
        <v>92</v>
      </c>
      <c r="F42" s="100" t="s">
        <v>93</v>
      </c>
      <c r="G42" s="590">
        <f>総括表!K27</f>
        <v>0</v>
      </c>
      <c r="H42" s="590"/>
      <c r="I42" s="590"/>
      <c r="J42" s="99" t="s">
        <v>44</v>
      </c>
    </row>
    <row r="43" spans="1:10">
      <c r="A43" s="99"/>
      <c r="B43" s="99"/>
      <c r="C43" s="99"/>
      <c r="D43" s="99"/>
      <c r="E43" s="99"/>
      <c r="F43" s="99"/>
      <c r="G43" s="99"/>
      <c r="H43" s="99"/>
      <c r="I43" s="99"/>
      <c r="J43" s="99"/>
    </row>
    <row r="44" spans="1:10">
      <c r="A44" s="99"/>
      <c r="B44" s="99"/>
      <c r="C44" s="99"/>
      <c r="D44" s="99"/>
      <c r="E44" s="99"/>
      <c r="F44" s="99"/>
      <c r="G44" s="99"/>
      <c r="H44" s="99"/>
      <c r="I44" s="99"/>
      <c r="J44" s="99"/>
    </row>
    <row r="45" spans="1:10">
      <c r="A45" s="99"/>
      <c r="B45" s="99"/>
      <c r="C45" s="99"/>
      <c r="D45" s="99"/>
      <c r="E45" s="99"/>
      <c r="F45" s="99"/>
      <c r="G45" s="99"/>
      <c r="H45" s="99"/>
      <c r="I45" s="99"/>
      <c r="J45" s="99"/>
    </row>
    <row r="46" spans="1:10">
      <c r="A46" s="99"/>
      <c r="B46" s="99"/>
      <c r="C46" s="99"/>
      <c r="D46" s="99"/>
      <c r="E46" s="99"/>
      <c r="F46" s="99"/>
      <c r="G46" s="99"/>
      <c r="H46" s="99"/>
      <c r="I46" s="99"/>
      <c r="J46" s="99"/>
    </row>
    <row r="47" spans="1:10">
      <c r="A47" s="99"/>
      <c r="B47" s="99"/>
      <c r="C47" s="99"/>
      <c r="D47" s="99"/>
      <c r="E47" s="99"/>
      <c r="F47" s="99"/>
      <c r="G47" s="99"/>
      <c r="H47" s="99"/>
      <c r="I47" s="99"/>
      <c r="J47" s="99"/>
    </row>
    <row r="48" spans="1:10">
      <c r="A48" s="99" t="s">
        <v>45</v>
      </c>
      <c r="B48" s="99"/>
      <c r="C48" s="99"/>
      <c r="D48" s="99"/>
      <c r="E48" s="109" t="s">
        <v>46</v>
      </c>
      <c r="F48" s="99" t="s">
        <v>94</v>
      </c>
      <c r="G48" s="99"/>
      <c r="H48" s="99"/>
      <c r="I48" s="99" t="s">
        <v>95</v>
      </c>
      <c r="J48" s="99"/>
    </row>
    <row r="49" spans="1:10">
      <c r="A49" s="99"/>
      <c r="B49" s="99"/>
      <c r="C49" s="99"/>
      <c r="D49" s="99"/>
      <c r="E49" s="108"/>
      <c r="F49" s="99"/>
      <c r="G49" s="99"/>
      <c r="H49" s="99"/>
      <c r="I49" s="99"/>
      <c r="J49" s="99"/>
    </row>
    <row r="50" spans="1:10">
      <c r="A50" s="99"/>
      <c r="B50" s="99"/>
      <c r="C50" s="99"/>
      <c r="D50" s="99"/>
      <c r="E50" s="109" t="s">
        <v>96</v>
      </c>
      <c r="F50" s="99" t="s">
        <v>242</v>
      </c>
      <c r="G50" s="99"/>
      <c r="H50" s="99"/>
      <c r="I50" s="99" t="s">
        <v>69</v>
      </c>
      <c r="J50" s="99"/>
    </row>
    <row r="51" spans="1:10">
      <c r="A51" s="99"/>
      <c r="B51" s="99"/>
      <c r="C51" s="99"/>
      <c r="D51" s="99"/>
      <c r="E51" s="108"/>
      <c r="F51" s="99"/>
      <c r="G51" s="99"/>
      <c r="H51" s="99"/>
      <c r="I51" s="99"/>
      <c r="J51" s="99"/>
    </row>
    <row r="52" spans="1:10">
      <c r="A52" s="99"/>
      <c r="B52" s="99"/>
      <c r="C52" s="99"/>
      <c r="D52" s="99"/>
      <c r="E52" s="109" t="s">
        <v>98</v>
      </c>
      <c r="F52" s="99" t="s">
        <v>99</v>
      </c>
      <c r="G52" s="99"/>
      <c r="H52" s="99"/>
      <c r="I52" s="99"/>
      <c r="J52" s="99"/>
    </row>
    <row r="53" spans="1:10">
      <c r="A53" s="99"/>
      <c r="B53" s="99"/>
      <c r="C53" s="99"/>
      <c r="D53" s="99"/>
      <c r="E53" s="108"/>
      <c r="F53" s="99"/>
      <c r="G53" s="99"/>
      <c r="H53" s="99"/>
      <c r="I53" s="99"/>
      <c r="J53" s="99"/>
    </row>
    <row r="54" spans="1:10">
      <c r="A54" s="99"/>
      <c r="B54" s="99"/>
      <c r="C54" s="99"/>
      <c r="D54" s="99"/>
      <c r="E54" s="109" t="s">
        <v>100</v>
      </c>
      <c r="F54" s="99" t="s">
        <v>101</v>
      </c>
      <c r="G54" s="110"/>
      <c r="H54" s="103" t="s">
        <v>102</v>
      </c>
      <c r="I54" s="99"/>
      <c r="J54" s="99"/>
    </row>
    <row r="55" spans="1:10">
      <c r="A55" s="134" t="s">
        <v>260</v>
      </c>
      <c r="B55" s="134"/>
      <c r="C55" s="134"/>
      <c r="D55" s="134"/>
      <c r="E55" s="134"/>
      <c r="F55" s="134"/>
      <c r="G55" s="99"/>
      <c r="H55" s="99"/>
      <c r="I55" s="99"/>
      <c r="J55" s="99"/>
    </row>
    <row r="56" spans="1:10" ht="26.25" customHeight="1">
      <c r="A56" s="134"/>
      <c r="B56" s="134"/>
      <c r="C56" s="134"/>
      <c r="D56" s="134"/>
      <c r="E56" s="134"/>
      <c r="F56" s="134"/>
      <c r="G56" s="99"/>
      <c r="H56" s="99"/>
      <c r="I56" s="99"/>
      <c r="J56" s="99"/>
    </row>
    <row r="57" spans="1:10" ht="37.5" customHeight="1">
      <c r="A57" s="589" t="str">
        <f>総括表!C56&amp;"　競技力向上対策事業（国体強化対策事業）特別配分　収支決算書"</f>
        <v>　競技力向上対策事業（国体強化対策事業）特別配分　収支決算書</v>
      </c>
      <c r="B57" s="589"/>
      <c r="C57" s="589"/>
      <c r="D57" s="589"/>
      <c r="E57" s="589"/>
      <c r="F57" s="589"/>
      <c r="G57" s="589"/>
      <c r="H57" s="589"/>
      <c r="I57" s="589"/>
      <c r="J57" s="589"/>
    </row>
    <row r="58" spans="1:10" ht="15.75" customHeight="1">
      <c r="A58" s="134"/>
      <c r="B58" s="134"/>
      <c r="C58" s="134"/>
      <c r="D58" s="134"/>
      <c r="E58" s="134"/>
      <c r="F58" s="134"/>
      <c r="G58" s="99"/>
      <c r="H58" s="99"/>
      <c r="I58" s="99"/>
      <c r="J58" s="99"/>
    </row>
    <row r="59" spans="1:10">
      <c r="A59" s="134"/>
      <c r="B59" s="134"/>
      <c r="C59" s="134"/>
      <c r="D59" s="134"/>
      <c r="E59" s="134"/>
      <c r="F59" s="135"/>
      <c r="G59" s="99"/>
      <c r="H59" s="99"/>
      <c r="I59" s="99"/>
      <c r="J59" s="99"/>
    </row>
    <row r="60" spans="1:10" ht="36" customHeight="1">
      <c r="A60" s="134" t="s">
        <v>104</v>
      </c>
      <c r="B60" s="134"/>
      <c r="C60" s="134"/>
      <c r="D60" s="134"/>
      <c r="E60" s="134"/>
      <c r="F60" s="99"/>
      <c r="G60" s="99"/>
      <c r="H60" s="99"/>
      <c r="I60" s="99"/>
      <c r="J60" s="135" t="s">
        <v>56</v>
      </c>
    </row>
    <row r="61" spans="1:10" ht="36" customHeight="1">
      <c r="A61" s="592" t="s">
        <v>105</v>
      </c>
      <c r="B61" s="593"/>
      <c r="C61" s="593" t="s">
        <v>106</v>
      </c>
      <c r="D61" s="593"/>
      <c r="E61" s="593" t="s">
        <v>107</v>
      </c>
      <c r="F61" s="593"/>
      <c r="G61" s="593"/>
      <c r="H61" s="593" t="s">
        <v>108</v>
      </c>
      <c r="I61" s="593"/>
      <c r="J61" s="136" t="s">
        <v>241</v>
      </c>
    </row>
    <row r="62" spans="1:10" ht="36" customHeight="1">
      <c r="A62" s="594" t="s">
        <v>109</v>
      </c>
      <c r="B62" s="595"/>
      <c r="C62" s="598">
        <f>総括表!F10</f>
        <v>0</v>
      </c>
      <c r="D62" s="598"/>
      <c r="E62" s="598">
        <f>総括表!H27</f>
        <v>0</v>
      </c>
      <c r="F62" s="598"/>
      <c r="G62" s="598"/>
      <c r="H62" s="652">
        <f>E62-C62</f>
        <v>0</v>
      </c>
      <c r="I62" s="652"/>
      <c r="J62" s="137"/>
    </row>
    <row r="63" spans="1:10" ht="36" customHeight="1">
      <c r="A63" s="594" t="s">
        <v>61</v>
      </c>
      <c r="B63" s="595"/>
      <c r="C63" s="598">
        <f>一次追加申請様式!D62</f>
        <v>0</v>
      </c>
      <c r="D63" s="598"/>
      <c r="E63" s="598">
        <f>総括表!E30</f>
        <v>0</v>
      </c>
      <c r="F63" s="598"/>
      <c r="G63" s="598"/>
      <c r="H63" s="652">
        <f>E63-C63</f>
        <v>0</v>
      </c>
      <c r="I63" s="652"/>
      <c r="J63" s="137"/>
    </row>
    <row r="64" spans="1:10" ht="36" customHeight="1" thickBot="1">
      <c r="A64" s="596" t="s">
        <v>110</v>
      </c>
      <c r="B64" s="597"/>
      <c r="C64" s="599"/>
      <c r="D64" s="599"/>
      <c r="E64" s="599"/>
      <c r="F64" s="599"/>
      <c r="G64" s="599"/>
      <c r="H64" s="651">
        <f>E64-C64</f>
        <v>0</v>
      </c>
      <c r="I64" s="651"/>
      <c r="J64" s="194"/>
    </row>
    <row r="65" spans="1:10" ht="36" customHeight="1" thickTop="1">
      <c r="A65" s="600" t="s">
        <v>111</v>
      </c>
      <c r="B65" s="601"/>
      <c r="C65" s="604">
        <f>SUM(C62:D64)</f>
        <v>0</v>
      </c>
      <c r="D65" s="604"/>
      <c r="E65" s="604">
        <f>SUM(E62:F64)</f>
        <v>0</v>
      </c>
      <c r="F65" s="604"/>
      <c r="G65" s="604"/>
      <c r="H65" s="648">
        <f>SUM(H62:I64)</f>
        <v>0</v>
      </c>
      <c r="I65" s="648"/>
      <c r="J65" s="138"/>
    </row>
    <row r="66" spans="1:10" ht="120" customHeight="1">
      <c r="A66" s="134"/>
      <c r="B66" s="134"/>
      <c r="C66" s="134"/>
      <c r="D66" s="99"/>
      <c r="E66" s="134"/>
      <c r="F66" s="99"/>
      <c r="G66" s="99"/>
      <c r="H66" s="224"/>
      <c r="I66" s="225"/>
      <c r="J66" s="134"/>
    </row>
    <row r="67" spans="1:10" ht="36" customHeight="1">
      <c r="A67" s="134" t="s">
        <v>112</v>
      </c>
      <c r="B67" s="134"/>
      <c r="C67" s="134"/>
      <c r="D67" s="99"/>
      <c r="E67" s="134"/>
      <c r="F67" s="99"/>
      <c r="G67" s="99"/>
      <c r="H67" s="224"/>
      <c r="I67" s="225"/>
      <c r="J67" s="134"/>
    </row>
    <row r="68" spans="1:10" ht="36" customHeight="1">
      <c r="A68" s="592" t="s">
        <v>105</v>
      </c>
      <c r="B68" s="593"/>
      <c r="C68" s="593" t="s">
        <v>106</v>
      </c>
      <c r="D68" s="593"/>
      <c r="E68" s="593" t="s">
        <v>107</v>
      </c>
      <c r="F68" s="593"/>
      <c r="G68" s="593"/>
      <c r="H68" s="649" t="s">
        <v>108</v>
      </c>
      <c r="I68" s="649"/>
      <c r="J68" s="136" t="s">
        <v>241</v>
      </c>
    </row>
    <row r="69" spans="1:10" ht="36" customHeight="1" thickBot="1">
      <c r="A69" s="602" t="s">
        <v>65</v>
      </c>
      <c r="B69" s="597"/>
      <c r="C69" s="599">
        <f>C65</f>
        <v>0</v>
      </c>
      <c r="D69" s="599"/>
      <c r="E69" s="599">
        <f>E65</f>
        <v>0</v>
      </c>
      <c r="F69" s="599"/>
      <c r="G69" s="599"/>
      <c r="H69" s="650">
        <f>E69-C69</f>
        <v>0</v>
      </c>
      <c r="I69" s="650"/>
      <c r="J69" s="222"/>
    </row>
    <row r="70" spans="1:10" ht="36" customHeight="1" thickTop="1">
      <c r="A70" s="600" t="s">
        <v>111</v>
      </c>
      <c r="B70" s="601"/>
      <c r="C70" s="604">
        <f>SUM(C69:C69)</f>
        <v>0</v>
      </c>
      <c r="D70" s="604"/>
      <c r="E70" s="604">
        <f>SUM(E69:E69)</f>
        <v>0</v>
      </c>
      <c r="F70" s="604"/>
      <c r="G70" s="604"/>
      <c r="H70" s="648">
        <f>SUM(H69:H69)</f>
        <v>0</v>
      </c>
      <c r="I70" s="648"/>
      <c r="J70" s="139"/>
    </row>
    <row r="71" spans="1:10" ht="19.5" customHeight="1">
      <c r="A71" s="134"/>
      <c r="B71" s="134"/>
      <c r="C71" s="134"/>
      <c r="D71" s="134"/>
      <c r="E71" s="134"/>
      <c r="F71" s="134"/>
      <c r="G71" s="99"/>
      <c r="H71" s="99"/>
      <c r="I71" s="99"/>
      <c r="J71" s="99"/>
    </row>
    <row r="72" spans="1:10">
      <c r="A72" s="134" t="s">
        <v>113</v>
      </c>
      <c r="B72" s="134"/>
      <c r="C72" s="134"/>
      <c r="D72" s="134"/>
      <c r="E72" s="134"/>
      <c r="F72" s="134"/>
      <c r="G72" s="99"/>
      <c r="H72" s="99"/>
      <c r="I72" s="99"/>
      <c r="J72" s="99"/>
    </row>
    <row r="73" spans="1:10" ht="83.25" customHeight="1">
      <c r="A73" s="134"/>
      <c r="B73" s="134"/>
      <c r="C73" s="134"/>
      <c r="D73" s="134"/>
      <c r="E73" s="134"/>
      <c r="F73" s="134"/>
      <c r="G73" s="99"/>
      <c r="H73" s="99"/>
      <c r="I73" s="99"/>
      <c r="J73" s="99"/>
    </row>
    <row r="74" spans="1:10">
      <c r="A74" s="134"/>
      <c r="B74" s="99"/>
      <c r="C74" s="99"/>
      <c r="D74" s="603" t="str">
        <f>H3</f>
        <v>令和〇年〇月〇日</v>
      </c>
      <c r="E74" s="603"/>
      <c r="F74" s="134"/>
      <c r="G74" s="99"/>
      <c r="H74" s="99"/>
      <c r="I74" s="99"/>
      <c r="J74" s="99"/>
    </row>
    <row r="75" spans="1:10">
      <c r="A75" s="134"/>
      <c r="B75" s="134"/>
      <c r="C75" s="134"/>
      <c r="D75" s="134"/>
      <c r="E75" s="134"/>
      <c r="F75" s="134"/>
      <c r="G75" s="99"/>
      <c r="H75" s="99"/>
      <c r="I75" s="99"/>
      <c r="J75" s="99"/>
    </row>
    <row r="76" spans="1:10">
      <c r="A76" s="134"/>
      <c r="B76" s="134"/>
      <c r="C76" s="99"/>
      <c r="D76" s="99"/>
      <c r="E76" s="140" t="s">
        <v>114</v>
      </c>
      <c r="F76" s="141" t="str">
        <f>" "&amp;総括表!F2</f>
        <v xml:space="preserve"> 福井県○○協会（連盟）</v>
      </c>
      <c r="G76" s="99"/>
      <c r="H76" s="99"/>
      <c r="I76" s="99"/>
      <c r="J76" s="99"/>
    </row>
    <row r="77" spans="1:10">
      <c r="A77" s="134"/>
      <c r="B77" s="134"/>
      <c r="C77" s="99"/>
      <c r="D77" s="99"/>
      <c r="E77" s="135"/>
      <c r="F77" s="135"/>
      <c r="G77" s="99"/>
      <c r="H77" s="99"/>
      <c r="I77" s="99"/>
      <c r="J77" s="99"/>
    </row>
    <row r="78" spans="1:10">
      <c r="A78" s="134"/>
      <c r="B78" s="134"/>
      <c r="C78" s="99"/>
      <c r="D78" s="99"/>
      <c r="E78" s="140" t="s">
        <v>115</v>
      </c>
      <c r="F78" s="141" t="str">
        <f>" 会長　"&amp;総括表!E6&amp;"　㊞ 　"</f>
        <v xml:space="preserve"> 会長　　㊞ 　</v>
      </c>
      <c r="G78" s="99"/>
      <c r="H78" s="99"/>
      <c r="I78" s="99"/>
      <c r="J78" s="99"/>
    </row>
    <row r="79" spans="1:10">
      <c r="A79" s="99"/>
      <c r="B79" s="99"/>
      <c r="C79" s="99"/>
      <c r="D79" s="99"/>
      <c r="E79" s="99"/>
      <c r="F79" s="99"/>
      <c r="G79" s="99"/>
      <c r="H79" s="99"/>
      <c r="I79" s="99"/>
      <c r="J79" s="99"/>
    </row>
    <row r="80" spans="1:10">
      <c r="A80" s="99"/>
      <c r="B80" s="99"/>
      <c r="C80" s="99"/>
      <c r="D80" s="99"/>
      <c r="E80" s="99"/>
      <c r="F80" s="99"/>
      <c r="G80" s="99"/>
      <c r="H80" s="99"/>
      <c r="I80" s="99"/>
      <c r="J80" s="99"/>
    </row>
  </sheetData>
  <mergeCells count="48">
    <mergeCell ref="H15:J15"/>
    <mergeCell ref="I2:J2"/>
    <mergeCell ref="H3:J3"/>
    <mergeCell ref="E10:F10"/>
    <mergeCell ref="H11:J11"/>
    <mergeCell ref="H13:J13"/>
    <mergeCell ref="A19:J19"/>
    <mergeCell ref="A20:J20"/>
    <mergeCell ref="A25:J26"/>
    <mergeCell ref="A31:J31"/>
    <mergeCell ref="A37:C38"/>
    <mergeCell ref="G38:I38"/>
    <mergeCell ref="G40:I40"/>
    <mergeCell ref="G42:I42"/>
    <mergeCell ref="A57:J57"/>
    <mergeCell ref="A61:B61"/>
    <mergeCell ref="C61:D61"/>
    <mergeCell ref="E61:G61"/>
    <mergeCell ref="H61:I61"/>
    <mergeCell ref="A62:B62"/>
    <mergeCell ref="C62:D62"/>
    <mergeCell ref="E62:G62"/>
    <mergeCell ref="H62:I62"/>
    <mergeCell ref="A63:B63"/>
    <mergeCell ref="C63:D63"/>
    <mergeCell ref="E63:G63"/>
    <mergeCell ref="H63:I63"/>
    <mergeCell ref="A64:B64"/>
    <mergeCell ref="C64:D64"/>
    <mergeCell ref="E64:G64"/>
    <mergeCell ref="H64:I64"/>
    <mergeCell ref="A65:B65"/>
    <mergeCell ref="C65:D65"/>
    <mergeCell ref="E65:G65"/>
    <mergeCell ref="H65:I65"/>
    <mergeCell ref="A68:B68"/>
    <mergeCell ref="C68:D68"/>
    <mergeCell ref="E68:G68"/>
    <mergeCell ref="H68:I68"/>
    <mergeCell ref="A69:B69"/>
    <mergeCell ref="C69:D69"/>
    <mergeCell ref="E69:G69"/>
    <mergeCell ref="H69:I69"/>
    <mergeCell ref="A70:B70"/>
    <mergeCell ref="C70:D70"/>
    <mergeCell ref="E70:G70"/>
    <mergeCell ref="H70:I70"/>
    <mergeCell ref="D74:E74"/>
  </mergeCells>
  <phoneticPr fontId="2"/>
  <conditionalFormatting sqref="H3:J11">
    <cfRule type="cellIs" dxfId="30" priority="2" operator="equal">
      <formula>0</formula>
    </cfRule>
  </conditionalFormatting>
  <dataValidations count="1">
    <dataValidation type="textLength" operator="lessThan" allowBlank="1" showInputMessage="1" showErrorMessage="1" sqref="A5:J80" xr:uid="{D282D7C1-AA3F-447F-8CE7-A413AE37EA64}">
      <formula1>0</formula1>
    </dataValidation>
  </dataValidations>
  <pageMargins left="0.7" right="0.7" top="0.75" bottom="0.75" header="0.3" footer="0.3"/>
  <pageSetup paperSize="9" scale="99" orientation="portrait" r:id="rId1"/>
  <rowBreaks count="1" manualBreakCount="1">
    <brk id="54" max="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955DD-55F3-492A-B025-4E192F8BA0FF}">
  <sheetPr>
    <tabColor rgb="FF92D050"/>
  </sheetPr>
  <dimension ref="A1:K141"/>
  <sheetViews>
    <sheetView view="pageBreakPreview" topLeftCell="A94" zoomScaleNormal="100" zoomScaleSheetLayoutView="100" workbookViewId="0">
      <selection activeCell="A106" sqref="A106:J106"/>
    </sheetView>
  </sheetViews>
  <sheetFormatPr defaultRowHeight="13.5"/>
  <cols>
    <col min="1" max="10" width="9.25" style="99" customWidth="1"/>
    <col min="11" max="16384" width="9" style="99"/>
  </cols>
  <sheetData>
    <row r="1" spans="1:10">
      <c r="A1" s="99" t="s">
        <v>252</v>
      </c>
    </row>
    <row r="2" spans="1:10">
      <c r="H2" s="218"/>
      <c r="I2" s="347" t="s">
        <v>256</v>
      </c>
      <c r="J2" s="347"/>
    </row>
    <row r="3" spans="1:10">
      <c r="H3" s="644" t="s">
        <v>255</v>
      </c>
      <c r="I3" s="644"/>
      <c r="J3" s="644"/>
    </row>
    <row r="4" spans="1:10">
      <c r="H4" s="100"/>
      <c r="I4" s="100"/>
      <c r="J4" s="100"/>
    </row>
    <row r="5" spans="1:10">
      <c r="A5" s="99" t="s">
        <v>34</v>
      </c>
    </row>
    <row r="6" spans="1:10">
      <c r="A6" s="99" t="s">
        <v>35</v>
      </c>
    </row>
    <row r="10" spans="1:10">
      <c r="E10" s="353" t="s">
        <v>36</v>
      </c>
      <c r="F10" s="353"/>
      <c r="G10" s="101"/>
    </row>
    <row r="11" spans="1:10">
      <c r="F11" s="99" t="s">
        <v>37</v>
      </c>
      <c r="G11" s="100"/>
      <c r="H11" s="349">
        <f>総括表!E5</f>
        <v>0</v>
      </c>
      <c r="I11" s="349"/>
      <c r="J11" s="349"/>
    </row>
    <row r="12" spans="1:10" ht="3.75" customHeight="1">
      <c r="G12" s="100"/>
      <c r="H12" s="102"/>
      <c r="I12" s="102"/>
      <c r="J12" s="102"/>
    </row>
    <row r="13" spans="1:10">
      <c r="F13" s="103" t="s">
        <v>38</v>
      </c>
      <c r="G13" s="100"/>
      <c r="H13" s="349" t="str">
        <f>総括表!F2</f>
        <v>福井県○○協会（連盟）</v>
      </c>
      <c r="I13" s="349"/>
      <c r="J13" s="349"/>
    </row>
    <row r="14" spans="1:10" ht="3.75" customHeight="1">
      <c r="G14" s="100"/>
      <c r="H14" s="102"/>
      <c r="I14" s="102"/>
      <c r="J14" s="102"/>
    </row>
    <row r="15" spans="1:10" ht="14.25" customHeight="1">
      <c r="F15" s="103" t="s">
        <v>39</v>
      </c>
      <c r="G15" s="100"/>
      <c r="H15" s="350">
        <f>総括表!E6</f>
        <v>0</v>
      </c>
      <c r="I15" s="350"/>
      <c r="J15" s="350"/>
    </row>
    <row r="19" spans="1:10" ht="19.5" customHeight="1">
      <c r="A19" s="354" t="str">
        <f>総括表!C2&amp;"　"&amp;総括表!B3</f>
        <v>令和  年度　競技力向上対策事業（国体強化対策事業）特別配分</v>
      </c>
      <c r="B19" s="354"/>
      <c r="C19" s="354"/>
      <c r="D19" s="354"/>
      <c r="E19" s="354"/>
      <c r="F19" s="354"/>
      <c r="G19" s="354"/>
      <c r="H19" s="354"/>
      <c r="I19" s="354"/>
      <c r="J19" s="354"/>
    </row>
    <row r="20" spans="1:10" ht="19.5" customHeight="1">
      <c r="A20" s="354" t="s">
        <v>40</v>
      </c>
      <c r="B20" s="354"/>
      <c r="C20" s="354"/>
      <c r="D20" s="354"/>
      <c r="E20" s="354"/>
      <c r="F20" s="354"/>
      <c r="G20" s="354"/>
      <c r="H20" s="354"/>
      <c r="I20" s="354"/>
      <c r="J20" s="354"/>
    </row>
    <row r="21" spans="1:10" ht="14.2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4.2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5" spans="1:10" ht="18.75" customHeight="1">
      <c r="A25" s="355" t="str">
        <f>"　"&amp;総括表!C2&amp;総括表!B3&amp;"について補助金の交付を受けたいので、関係書類を添え下記のとおり申請します。"</f>
        <v>　令和  年度競技力向上対策事業（国体強化対策事業）特別配分について補助金の交付を受けたいので、関係書類を添え下記のとおり申請します。</v>
      </c>
      <c r="B25" s="355"/>
      <c r="C25" s="355"/>
      <c r="D25" s="355"/>
      <c r="E25" s="355"/>
      <c r="F25" s="355"/>
      <c r="G25" s="355"/>
      <c r="H25" s="355"/>
      <c r="I25" s="355"/>
      <c r="J25" s="355"/>
    </row>
    <row r="26" spans="1:10" ht="18.75" customHeight="1">
      <c r="A26" s="355"/>
      <c r="B26" s="355"/>
      <c r="C26" s="355"/>
      <c r="D26" s="355"/>
      <c r="E26" s="355"/>
      <c r="F26" s="355"/>
      <c r="G26" s="355"/>
      <c r="H26" s="355"/>
      <c r="I26" s="355"/>
      <c r="J26" s="355"/>
    </row>
    <row r="31" spans="1:10">
      <c r="A31" s="353" t="s">
        <v>41</v>
      </c>
      <c r="B31" s="353"/>
      <c r="C31" s="353"/>
      <c r="D31" s="353"/>
      <c r="E31" s="353"/>
      <c r="F31" s="353"/>
      <c r="G31" s="353"/>
      <c r="H31" s="353"/>
      <c r="I31" s="353"/>
      <c r="J31" s="353"/>
    </row>
    <row r="37" spans="1:9" ht="13.5" customHeight="1">
      <c r="A37" s="105"/>
      <c r="B37" s="105"/>
      <c r="C37" s="105"/>
    </row>
    <row r="38" spans="1:9" ht="14.25">
      <c r="A38" s="99" t="s">
        <v>42</v>
      </c>
      <c r="B38" s="105"/>
      <c r="C38" s="105"/>
      <c r="E38" s="155" t="s">
        <v>43</v>
      </c>
      <c r="F38" s="351">
        <f>総括表!I10</f>
        <v>0</v>
      </c>
      <c r="G38" s="351"/>
      <c r="H38" s="351"/>
      <c r="I38" s="99" t="s">
        <v>44</v>
      </c>
    </row>
    <row r="39" spans="1:9">
      <c r="E39" s="100"/>
      <c r="F39" s="106"/>
      <c r="G39" s="106"/>
      <c r="H39" s="106"/>
    </row>
    <row r="40" spans="1:9">
      <c r="E40" s="100"/>
      <c r="F40" s="352"/>
      <c r="G40" s="352"/>
      <c r="H40" s="352"/>
    </row>
    <row r="41" spans="1:9">
      <c r="E41" s="100"/>
      <c r="F41" s="106"/>
      <c r="G41" s="106"/>
      <c r="H41" s="106"/>
    </row>
    <row r="42" spans="1:9">
      <c r="E42" s="100"/>
      <c r="F42" s="352"/>
      <c r="G42" s="352"/>
      <c r="H42" s="352"/>
    </row>
    <row r="48" spans="1:9">
      <c r="A48" s="99" t="s">
        <v>45</v>
      </c>
      <c r="E48" s="107" t="s">
        <v>46</v>
      </c>
      <c r="F48" s="99" t="s">
        <v>47</v>
      </c>
      <c r="I48" s="99" t="s">
        <v>33</v>
      </c>
    </row>
    <row r="49" spans="1:10">
      <c r="E49" s="101"/>
    </row>
    <row r="50" spans="1:10">
      <c r="E50" s="107" t="s">
        <v>48</v>
      </c>
      <c r="F50" s="99" t="s">
        <v>52</v>
      </c>
      <c r="I50" s="99" t="s">
        <v>53</v>
      </c>
    </row>
    <row r="51" spans="1:10">
      <c r="E51" s="101"/>
    </row>
    <row r="52" spans="1:10">
      <c r="E52" s="107"/>
    </row>
    <row r="53" spans="1:10">
      <c r="E53" s="108"/>
    </row>
    <row r="54" spans="1:10">
      <c r="E54" s="109"/>
      <c r="F54" s="110"/>
      <c r="G54" s="110"/>
      <c r="H54" s="103"/>
    </row>
    <row r="55" spans="1:10" ht="14.25" thickBot="1">
      <c r="A55" s="158" t="s">
        <v>257</v>
      </c>
      <c r="B55" s="142"/>
      <c r="C55" s="143"/>
      <c r="D55" s="143"/>
    </row>
    <row r="56" spans="1:10" ht="39" customHeight="1" thickTop="1">
      <c r="A56" s="144"/>
      <c r="B56" s="144"/>
      <c r="C56" s="144"/>
      <c r="D56" s="144"/>
    </row>
    <row r="57" spans="1:10" ht="27" customHeight="1">
      <c r="A57" s="346" t="str">
        <f>総括表!C56&amp;"　"&amp;"競技力向上対策事業（国体強化対策事業）特別配分　収支予算書"</f>
        <v>　競技力向上対策事業（国体強化対策事業）特別配分　収支予算書</v>
      </c>
      <c r="B57" s="346"/>
      <c r="C57" s="346"/>
      <c r="D57" s="346"/>
      <c r="E57" s="346"/>
      <c r="F57" s="346"/>
      <c r="G57" s="346"/>
      <c r="H57" s="346"/>
      <c r="I57" s="346"/>
      <c r="J57" s="346"/>
    </row>
    <row r="58" spans="1:10" ht="51.75" customHeight="1">
      <c r="A58" s="145"/>
      <c r="B58" s="145"/>
      <c r="C58" s="145"/>
      <c r="D58" s="145"/>
    </row>
    <row r="59" spans="1:10" ht="30" customHeight="1">
      <c r="A59" s="358" t="s">
        <v>55</v>
      </c>
      <c r="B59" s="358"/>
      <c r="C59" s="146"/>
      <c r="I59" s="384" t="s">
        <v>56</v>
      </c>
      <c r="J59" s="384"/>
    </row>
    <row r="60" spans="1:10" ht="30" customHeight="1">
      <c r="A60" s="360" t="s">
        <v>57</v>
      </c>
      <c r="B60" s="360"/>
      <c r="C60" s="368"/>
      <c r="D60" s="359" t="s">
        <v>58</v>
      </c>
      <c r="E60" s="360"/>
      <c r="F60" s="360"/>
      <c r="G60" s="361"/>
      <c r="H60" s="403" t="s">
        <v>59</v>
      </c>
      <c r="I60" s="360"/>
      <c r="J60" s="360"/>
    </row>
    <row r="61" spans="1:10" ht="30" customHeight="1">
      <c r="A61" s="369" t="s">
        <v>60</v>
      </c>
      <c r="B61" s="369"/>
      <c r="C61" s="370"/>
      <c r="D61" s="362">
        <f>総括表!I10</f>
        <v>0</v>
      </c>
      <c r="E61" s="363"/>
      <c r="F61" s="363"/>
      <c r="G61" s="364"/>
      <c r="H61" s="404"/>
      <c r="I61" s="405"/>
      <c r="J61" s="405"/>
    </row>
    <row r="62" spans="1:10" ht="30" customHeight="1">
      <c r="A62" s="371" t="s">
        <v>61</v>
      </c>
      <c r="B62" s="371"/>
      <c r="C62" s="372"/>
      <c r="D62" s="641"/>
      <c r="E62" s="642"/>
      <c r="F62" s="642"/>
      <c r="G62" s="643"/>
      <c r="H62" s="406"/>
      <c r="I62" s="407"/>
      <c r="J62" s="407"/>
    </row>
    <row r="63" spans="1:10" ht="30" customHeight="1" thickBot="1">
      <c r="A63" s="399" t="s">
        <v>62</v>
      </c>
      <c r="B63" s="399"/>
      <c r="C63" s="400"/>
      <c r="D63" s="393"/>
      <c r="E63" s="394"/>
      <c r="F63" s="394"/>
      <c r="G63" s="395"/>
      <c r="H63" s="408"/>
      <c r="I63" s="409"/>
      <c r="J63" s="409"/>
    </row>
    <row r="64" spans="1:10" ht="30" customHeight="1" thickTop="1">
      <c r="A64" s="401" t="s">
        <v>63</v>
      </c>
      <c r="B64" s="401"/>
      <c r="C64" s="402"/>
      <c r="D64" s="396">
        <f>SUM(D61:G63)</f>
        <v>0</v>
      </c>
      <c r="E64" s="397"/>
      <c r="F64" s="397"/>
      <c r="G64" s="398"/>
      <c r="H64" s="410"/>
      <c r="I64" s="411"/>
      <c r="J64" s="411"/>
    </row>
    <row r="65" spans="1:10" ht="30" customHeight="1">
      <c r="A65" s="147"/>
      <c r="B65" s="147"/>
      <c r="D65" s="148"/>
      <c r="H65" s="191"/>
      <c r="I65" s="146"/>
    </row>
    <row r="66" spans="1:10" ht="30" customHeight="1">
      <c r="A66" s="147"/>
      <c r="B66" s="147"/>
      <c r="D66" s="148"/>
      <c r="I66" s="146"/>
    </row>
    <row r="67" spans="1:10" ht="30" customHeight="1">
      <c r="A67" s="146"/>
      <c r="B67" s="146"/>
      <c r="D67" s="146"/>
      <c r="I67" s="146"/>
    </row>
    <row r="68" spans="1:10" ht="21" customHeight="1">
      <c r="A68" s="146" t="s">
        <v>64</v>
      </c>
      <c r="B68" s="146"/>
      <c r="D68" s="146"/>
      <c r="I68" s="146"/>
    </row>
    <row r="69" spans="1:10" ht="30" customHeight="1" thickBot="1">
      <c r="A69" s="357" t="s">
        <v>57</v>
      </c>
      <c r="B69" s="356"/>
      <c r="C69" s="356"/>
      <c r="D69" s="356" t="s">
        <v>58</v>
      </c>
      <c r="E69" s="356"/>
      <c r="F69" s="356"/>
      <c r="G69" s="356"/>
      <c r="H69" s="356" t="s">
        <v>59</v>
      </c>
      <c r="I69" s="356"/>
      <c r="J69" s="379"/>
    </row>
    <row r="70" spans="1:10" ht="30" customHeight="1" thickTop="1" thickBot="1">
      <c r="A70" s="389" t="s">
        <v>65</v>
      </c>
      <c r="B70" s="390"/>
      <c r="C70" s="390"/>
      <c r="D70" s="387">
        <f>D64</f>
        <v>0</v>
      </c>
      <c r="E70" s="387"/>
      <c r="F70" s="387"/>
      <c r="G70" s="387"/>
      <c r="H70" s="380"/>
      <c r="I70" s="380"/>
      <c r="J70" s="381"/>
    </row>
    <row r="71" spans="1:10" ht="30" customHeight="1" thickTop="1" thickBot="1">
      <c r="A71" s="389"/>
      <c r="B71" s="390"/>
      <c r="C71" s="390"/>
      <c r="D71" s="387"/>
      <c r="E71" s="387"/>
      <c r="F71" s="387"/>
      <c r="G71" s="387"/>
      <c r="H71" s="380"/>
      <c r="I71" s="380"/>
      <c r="J71" s="381"/>
    </row>
    <row r="72" spans="1:10" ht="30" customHeight="1" thickTop="1" thickBot="1">
      <c r="A72" s="389"/>
      <c r="B72" s="390"/>
      <c r="C72" s="390"/>
      <c r="D72" s="387"/>
      <c r="E72" s="387"/>
      <c r="F72" s="387"/>
      <c r="G72" s="387"/>
      <c r="H72" s="380"/>
      <c r="I72" s="380"/>
      <c r="J72" s="381"/>
    </row>
    <row r="73" spans="1:10" ht="30" customHeight="1" thickTop="1" thickBot="1">
      <c r="A73" s="389"/>
      <c r="B73" s="390"/>
      <c r="C73" s="390"/>
      <c r="D73" s="387"/>
      <c r="E73" s="387"/>
      <c r="F73" s="387"/>
      <c r="G73" s="387"/>
      <c r="H73" s="380"/>
      <c r="I73" s="380"/>
      <c r="J73" s="381"/>
    </row>
    <row r="74" spans="1:10" ht="30" customHeight="1" thickTop="1">
      <c r="A74" s="391" t="s">
        <v>63</v>
      </c>
      <c r="B74" s="392"/>
      <c r="C74" s="392"/>
      <c r="D74" s="388">
        <f>SUM(D70)</f>
        <v>0</v>
      </c>
      <c r="E74" s="388"/>
      <c r="F74" s="388"/>
      <c r="G74" s="388"/>
      <c r="H74" s="382"/>
      <c r="I74" s="382"/>
      <c r="J74" s="383"/>
    </row>
    <row r="75" spans="1:10" ht="21" customHeight="1">
      <c r="A75" s="146"/>
      <c r="B75" s="146"/>
      <c r="C75" s="149" t="str">
        <f>IF(D64=D74,"　","NG")</f>
        <v>　</v>
      </c>
      <c r="D75" s="146"/>
    </row>
    <row r="76" spans="1:10" ht="21" customHeight="1">
      <c r="A76" s="146"/>
      <c r="B76" s="146"/>
      <c r="C76" s="149"/>
      <c r="D76" s="146"/>
    </row>
    <row r="77" spans="1:10" ht="21" customHeight="1">
      <c r="A77" s="146"/>
      <c r="B77" s="146"/>
      <c r="C77" s="149"/>
      <c r="D77" s="146"/>
    </row>
    <row r="78" spans="1:10" ht="21" customHeight="1">
      <c r="A78" s="146"/>
      <c r="B78" s="146"/>
      <c r="C78" s="149"/>
      <c r="D78" s="146"/>
    </row>
    <row r="79" spans="1:10" ht="21" customHeight="1">
      <c r="A79" s="385" t="s">
        <v>66</v>
      </c>
      <c r="B79" s="385"/>
      <c r="C79" s="385"/>
      <c r="D79" s="385"/>
    </row>
    <row r="80" spans="1:10" ht="21" customHeight="1">
      <c r="A80" s="146"/>
      <c r="B80" s="146"/>
      <c r="C80" s="146"/>
      <c r="D80" s="146"/>
    </row>
    <row r="81" spans="1:11" ht="21" customHeight="1">
      <c r="A81" s="146"/>
      <c r="B81" s="146"/>
      <c r="D81" s="108"/>
      <c r="E81" s="109" t="str">
        <f>H3</f>
        <v>令和○年〇月○日</v>
      </c>
    </row>
    <row r="82" spans="1:11" ht="21" customHeight="1">
      <c r="A82" s="146"/>
      <c r="B82" s="146"/>
      <c r="E82" s="150" t="s">
        <v>67</v>
      </c>
      <c r="F82" s="151" t="str">
        <f>"　"&amp;総括表!F2</f>
        <v>　福井県○○協会（連盟）</v>
      </c>
    </row>
    <row r="83" spans="1:11" ht="21" customHeight="1">
      <c r="A83" s="146"/>
      <c r="B83" s="146"/>
      <c r="E83" s="150" t="s">
        <v>68</v>
      </c>
      <c r="F83" s="151" t="str">
        <f>"　会長　"&amp;総括表!E6&amp;"　　㊞"</f>
        <v>　会長　　　㊞</v>
      </c>
    </row>
    <row r="84" spans="1:11" ht="21" customHeight="1"/>
    <row r="85" spans="1:11" ht="21" customHeight="1"/>
    <row r="86" spans="1:11" ht="20.25" customHeight="1">
      <c r="A86" s="131" t="s">
        <v>258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1">
      <c r="A87" s="30"/>
      <c r="B87" s="30"/>
      <c r="C87" s="30"/>
      <c r="D87" s="30"/>
      <c r="E87" s="30"/>
      <c r="F87" s="30"/>
      <c r="G87" s="30"/>
      <c r="H87" s="88"/>
      <c r="J87" s="190" t="str">
        <f>I2</f>
        <v>第　　号</v>
      </c>
    </row>
    <row r="88" spans="1:11">
      <c r="A88" s="30"/>
      <c r="B88" s="30"/>
      <c r="C88" s="30"/>
      <c r="D88" s="30"/>
      <c r="E88" s="30"/>
      <c r="F88" s="30"/>
      <c r="G88" s="30"/>
      <c r="H88" s="109"/>
      <c r="I88" s="639" t="str">
        <f>H3</f>
        <v>令和○年〇月○日</v>
      </c>
      <c r="J88" s="640"/>
      <c r="K88" s="108"/>
    </row>
    <row r="89" spans="1:11">
      <c r="A89" s="132"/>
      <c r="B89" s="30"/>
      <c r="C89" s="30"/>
      <c r="D89" s="30"/>
      <c r="E89" s="30"/>
      <c r="F89" s="30"/>
      <c r="G89" s="30"/>
      <c r="H89" s="30"/>
      <c r="I89" s="30"/>
      <c r="J89" s="30"/>
    </row>
    <row r="90" spans="1:11">
      <c r="A90" s="103" t="s">
        <v>81</v>
      </c>
      <c r="B90" s="30"/>
      <c r="C90" s="30"/>
      <c r="D90" s="30"/>
      <c r="E90" s="30"/>
      <c r="F90" s="30"/>
      <c r="G90" s="30"/>
      <c r="H90" s="30"/>
      <c r="I90" s="30"/>
      <c r="J90" s="30"/>
    </row>
    <row r="91" spans="1:11">
      <c r="A91" s="103" t="s">
        <v>82</v>
      </c>
      <c r="B91" s="30"/>
      <c r="C91" s="30"/>
      <c r="D91" s="30"/>
      <c r="E91" s="30"/>
      <c r="F91" s="30"/>
      <c r="G91" s="30"/>
      <c r="H91" s="30"/>
      <c r="I91" s="30"/>
      <c r="J91" s="30"/>
    </row>
    <row r="92" spans="1:11">
      <c r="A92" s="103"/>
      <c r="B92" s="30"/>
      <c r="C92" s="30"/>
      <c r="D92" s="30"/>
      <c r="E92" s="30"/>
      <c r="F92" s="30"/>
      <c r="G92" s="30"/>
      <c r="H92" s="30"/>
      <c r="I92" s="30"/>
      <c r="J92" s="30"/>
    </row>
    <row r="93" spans="1:11">
      <c r="A93" s="132"/>
      <c r="B93" s="30"/>
      <c r="C93" s="30"/>
      <c r="D93" s="30"/>
      <c r="E93" s="30"/>
      <c r="F93" s="30"/>
      <c r="G93" s="30"/>
      <c r="H93" s="30"/>
      <c r="I93" s="30"/>
      <c r="J93" s="30"/>
    </row>
    <row r="94" spans="1:11">
      <c r="A94" s="30"/>
      <c r="C94" s="30"/>
      <c r="D94" s="30"/>
      <c r="E94" s="353" t="s">
        <v>83</v>
      </c>
      <c r="F94" s="353"/>
      <c r="G94" s="30"/>
      <c r="H94" s="30"/>
      <c r="I94" s="30"/>
      <c r="J94" s="30"/>
    </row>
    <row r="95" spans="1:11">
      <c r="A95" s="30"/>
      <c r="C95" s="30"/>
      <c r="D95" s="30"/>
      <c r="E95" s="30"/>
      <c r="F95" s="100" t="s">
        <v>84</v>
      </c>
      <c r="G95" s="30"/>
      <c r="H95" s="349">
        <f>総括表!E5</f>
        <v>0</v>
      </c>
      <c r="I95" s="349"/>
      <c r="J95" s="349"/>
    </row>
    <row r="96" spans="1:11">
      <c r="A96" s="30"/>
      <c r="C96" s="30"/>
      <c r="D96" s="30"/>
      <c r="E96" s="30"/>
      <c r="F96" s="100"/>
      <c r="G96" s="30"/>
      <c r="H96" s="102"/>
      <c r="I96" s="102"/>
      <c r="J96" s="102"/>
    </row>
    <row r="97" spans="1:10">
      <c r="A97" s="30"/>
      <c r="C97" s="30"/>
      <c r="D97" s="30"/>
      <c r="E97" s="30"/>
      <c r="F97" s="100" t="s">
        <v>85</v>
      </c>
      <c r="G97" s="30"/>
      <c r="H97" s="349" t="str">
        <f>総括表!F2</f>
        <v>福井県○○協会（連盟）</v>
      </c>
      <c r="I97" s="349"/>
      <c r="J97" s="349"/>
    </row>
    <row r="98" spans="1:10">
      <c r="A98" s="30"/>
      <c r="C98" s="30"/>
      <c r="D98" s="30"/>
      <c r="E98" s="30"/>
      <c r="F98" s="100"/>
      <c r="G98" s="30"/>
      <c r="H98" s="102"/>
      <c r="I98" s="102"/>
      <c r="J98" s="102"/>
    </row>
    <row r="99" spans="1:10">
      <c r="A99" s="30"/>
      <c r="B99" s="103"/>
      <c r="C99" s="30"/>
      <c r="D99" s="30"/>
      <c r="E99" s="30"/>
      <c r="F99" s="100" t="s">
        <v>86</v>
      </c>
      <c r="G99" s="30"/>
      <c r="H99" s="349" t="str">
        <f>総括表!E6&amp;"　 ㊞"</f>
        <v>　 ㊞</v>
      </c>
      <c r="I99" s="349"/>
      <c r="J99" s="349"/>
    </row>
    <row r="100" spans="1:10">
      <c r="A100" s="30"/>
      <c r="B100" s="103"/>
      <c r="C100" s="30"/>
      <c r="D100" s="30"/>
      <c r="E100" s="30"/>
      <c r="F100" s="100"/>
      <c r="G100" s="30"/>
      <c r="H100" s="78"/>
      <c r="I100" s="78"/>
      <c r="J100" s="78"/>
    </row>
    <row r="101" spans="1:10">
      <c r="A101" s="30"/>
      <c r="B101" s="103"/>
      <c r="C101" s="30"/>
      <c r="D101" s="30"/>
      <c r="E101" s="30"/>
      <c r="F101" s="100"/>
      <c r="G101" s="30"/>
      <c r="H101" s="78"/>
      <c r="I101" s="78"/>
      <c r="J101" s="78"/>
    </row>
    <row r="102" spans="1:10">
      <c r="A102" s="103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>
      <c r="A103" s="103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>
      <c r="A104" s="103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ht="14.25">
      <c r="A105" s="378" t="str">
        <f>総括表!C87&amp;"　"&amp;総括表!B88</f>
        <v>　</v>
      </c>
      <c r="B105" s="378"/>
      <c r="C105" s="378"/>
      <c r="D105" s="378"/>
      <c r="E105" s="378"/>
      <c r="F105" s="378"/>
      <c r="G105" s="378"/>
      <c r="H105" s="378"/>
      <c r="I105" s="378"/>
      <c r="J105" s="378"/>
    </row>
    <row r="106" spans="1:10" ht="30" customHeight="1">
      <c r="A106" s="378" t="s">
        <v>240</v>
      </c>
      <c r="B106" s="378"/>
      <c r="C106" s="378"/>
      <c r="D106" s="378"/>
      <c r="E106" s="378"/>
      <c r="F106" s="378"/>
      <c r="G106" s="378"/>
      <c r="H106" s="378"/>
      <c r="I106" s="378"/>
      <c r="J106" s="378"/>
    </row>
    <row r="107" spans="1:10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>
      <c r="A117" s="373" t="str">
        <f>"　"&amp;総括表!C87&amp;総括表!B88&amp;"補助金として、"&amp;" 下記の金額を交付されるよう請求します。"</f>
        <v>　補助金として、 下記の金額を交付されるよう請求します。</v>
      </c>
      <c r="B117" s="373"/>
      <c r="C117" s="373"/>
      <c r="D117" s="373"/>
      <c r="E117" s="373"/>
      <c r="F117" s="373"/>
      <c r="G117" s="373"/>
      <c r="H117" s="373"/>
      <c r="I117" s="373"/>
      <c r="J117" s="373"/>
    </row>
    <row r="118" spans="1:10">
      <c r="A118" s="373"/>
      <c r="B118" s="373"/>
      <c r="C118" s="373"/>
      <c r="D118" s="373"/>
      <c r="E118" s="373"/>
      <c r="F118" s="373"/>
      <c r="G118" s="373"/>
      <c r="H118" s="373"/>
      <c r="I118" s="373"/>
      <c r="J118" s="373"/>
    </row>
    <row r="119" spans="1:10">
      <c r="A119" s="103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>
      <c r="A120" s="103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>
      <c r="A121" s="374"/>
      <c r="B121" s="374"/>
      <c r="C121" s="374"/>
      <c r="D121" s="374"/>
      <c r="E121" s="374"/>
      <c r="F121" s="374"/>
      <c r="G121" s="374"/>
      <c r="H121" s="374"/>
      <c r="I121" s="374"/>
      <c r="J121" s="374"/>
    </row>
    <row r="122" spans="1:10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</row>
    <row r="123" spans="1:10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</row>
    <row r="124" spans="1:10">
      <c r="A124" s="103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>
      <c r="A125" s="103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ht="18.75">
      <c r="A126" s="103"/>
      <c r="B126" s="154">
        <v>1</v>
      </c>
      <c r="C126" s="153" t="s">
        <v>87</v>
      </c>
      <c r="D126" s="375">
        <f>総括表!I10</f>
        <v>0</v>
      </c>
      <c r="E126" s="376"/>
      <c r="F126" s="153" t="s">
        <v>44</v>
      </c>
      <c r="G126" s="30"/>
      <c r="H126" s="30"/>
      <c r="I126" s="30"/>
      <c r="J126" s="30"/>
    </row>
    <row r="127" spans="1:10">
      <c r="A127" s="103"/>
      <c r="B127" s="88"/>
      <c r="C127" s="30"/>
      <c r="D127" s="30"/>
      <c r="E127" s="30"/>
      <c r="F127" s="30"/>
      <c r="G127" s="30"/>
      <c r="H127" s="30"/>
      <c r="I127" s="30"/>
      <c r="J127" s="30"/>
    </row>
    <row r="128" spans="1:10">
      <c r="A128" s="132"/>
      <c r="B128" s="30"/>
      <c r="C128" s="30"/>
      <c r="D128" s="30"/>
      <c r="E128" s="30"/>
      <c r="F128" s="88"/>
      <c r="G128" s="30"/>
      <c r="H128" s="377"/>
      <c r="I128" s="377"/>
      <c r="J128" s="30"/>
    </row>
    <row r="129" spans="1:10">
      <c r="A129" s="132"/>
      <c r="B129" s="30"/>
      <c r="C129" s="30"/>
      <c r="D129" s="30"/>
      <c r="E129" s="30"/>
      <c r="F129" s="88"/>
      <c r="G129" s="30"/>
      <c r="H129" s="82"/>
      <c r="I129" s="82"/>
      <c r="J129" s="30"/>
    </row>
    <row r="130" spans="1:10">
      <c r="A130" s="132"/>
      <c r="B130" s="30"/>
      <c r="C130" s="30"/>
      <c r="D130" s="30"/>
      <c r="E130" s="30"/>
      <c r="F130" s="88"/>
      <c r="G130" s="30"/>
      <c r="H130" s="82"/>
      <c r="I130" s="82"/>
      <c r="J130" s="30"/>
    </row>
    <row r="131" spans="1:10">
      <c r="A131" s="103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>
      <c r="A132" s="103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>
      <c r="A133" s="103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>
      <c r="A134" s="103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>
      <c r="A135" s="132"/>
      <c r="B135" s="30"/>
      <c r="C135" s="30"/>
      <c r="D135" s="30"/>
      <c r="E135" s="109"/>
      <c r="F135" s="30"/>
      <c r="G135" s="30"/>
      <c r="H135" s="30"/>
      <c r="I135" s="30"/>
      <c r="J135" s="30"/>
    </row>
    <row r="136" spans="1:10">
      <c r="A136" s="103"/>
      <c r="B136" s="30"/>
      <c r="C136" s="30"/>
      <c r="D136" s="30"/>
      <c r="E136" s="108"/>
      <c r="F136" s="30"/>
      <c r="G136" s="30"/>
      <c r="H136" s="30"/>
      <c r="I136" s="30"/>
      <c r="J136" s="30"/>
    </row>
    <row r="137" spans="1:10">
      <c r="A137" s="132"/>
      <c r="B137" s="30"/>
      <c r="C137" s="30"/>
      <c r="D137" s="30"/>
      <c r="E137" s="109"/>
      <c r="F137" s="30"/>
      <c r="G137" s="30"/>
      <c r="H137" s="30"/>
      <c r="I137" s="30"/>
      <c r="J137" s="30"/>
    </row>
    <row r="138" spans="1:10">
      <c r="A138" s="103"/>
      <c r="B138" s="30"/>
      <c r="C138" s="30"/>
      <c r="D138" s="30"/>
      <c r="E138" s="108"/>
      <c r="F138" s="30"/>
      <c r="G138" s="30"/>
      <c r="H138" s="30"/>
      <c r="I138" s="30"/>
      <c r="J138" s="30"/>
    </row>
    <row r="139" spans="1:10">
      <c r="A139" s="103"/>
      <c r="B139" s="30"/>
      <c r="C139" s="30"/>
      <c r="D139" s="30"/>
      <c r="E139" s="109"/>
      <c r="F139" s="30"/>
      <c r="G139" s="30"/>
      <c r="H139" s="30"/>
      <c r="I139" s="30"/>
      <c r="J139" s="30"/>
    </row>
    <row r="140" spans="1:10">
      <c r="A140" s="77"/>
      <c r="B140" s="30"/>
      <c r="C140" s="30"/>
      <c r="D140" s="30"/>
      <c r="E140" s="133"/>
      <c r="F140" s="30"/>
      <c r="G140" s="30"/>
      <c r="H140" s="30"/>
      <c r="I140" s="30"/>
      <c r="J140" s="30"/>
    </row>
    <row r="141" spans="1:10">
      <c r="A141" s="77"/>
      <c r="B141" s="30"/>
      <c r="C141" s="30"/>
      <c r="D141" s="30"/>
      <c r="E141" s="133"/>
      <c r="F141" s="30"/>
      <c r="G141" s="30"/>
      <c r="H141" s="30"/>
      <c r="I141" s="30"/>
      <c r="J141" s="30"/>
    </row>
  </sheetData>
  <mergeCells count="52">
    <mergeCell ref="F40:H40"/>
    <mergeCell ref="I2:J2"/>
    <mergeCell ref="H3:J3"/>
    <mergeCell ref="E10:F10"/>
    <mergeCell ref="H11:J11"/>
    <mergeCell ref="H13:J13"/>
    <mergeCell ref="H15:J15"/>
    <mergeCell ref="A19:J19"/>
    <mergeCell ref="A20:J20"/>
    <mergeCell ref="A25:J26"/>
    <mergeCell ref="A31:J31"/>
    <mergeCell ref="F38:H38"/>
    <mergeCell ref="F42:H42"/>
    <mergeCell ref="A57:J57"/>
    <mergeCell ref="A59:B59"/>
    <mergeCell ref="I59:J59"/>
    <mergeCell ref="A60:C60"/>
    <mergeCell ref="D60:G60"/>
    <mergeCell ref="H60:J60"/>
    <mergeCell ref="A61:C61"/>
    <mergeCell ref="D61:G61"/>
    <mergeCell ref="H61:J61"/>
    <mergeCell ref="A62:C62"/>
    <mergeCell ref="D62:G62"/>
    <mergeCell ref="H62:J62"/>
    <mergeCell ref="A63:C63"/>
    <mergeCell ref="D63:G63"/>
    <mergeCell ref="H63:J63"/>
    <mergeCell ref="A64:C64"/>
    <mergeCell ref="D64:G64"/>
    <mergeCell ref="H64:J64"/>
    <mergeCell ref="E94:F94"/>
    <mergeCell ref="A69:C69"/>
    <mergeCell ref="D69:G69"/>
    <mergeCell ref="H69:J69"/>
    <mergeCell ref="A70:C73"/>
    <mergeCell ref="D70:G73"/>
    <mergeCell ref="H70:J73"/>
    <mergeCell ref="A74:C74"/>
    <mergeCell ref="D74:G74"/>
    <mergeCell ref="H74:J74"/>
    <mergeCell ref="A79:D79"/>
    <mergeCell ref="I88:J88"/>
    <mergeCell ref="A121:J121"/>
    <mergeCell ref="D126:E126"/>
    <mergeCell ref="H128:I128"/>
    <mergeCell ref="H95:J95"/>
    <mergeCell ref="H97:J97"/>
    <mergeCell ref="H99:J99"/>
    <mergeCell ref="A105:J105"/>
    <mergeCell ref="A106:J106"/>
    <mergeCell ref="A117:J118"/>
  </mergeCells>
  <phoneticPr fontId="2"/>
  <conditionalFormatting sqref="H3:J11 D81">
    <cfRule type="cellIs" dxfId="29" priority="6" operator="equal">
      <formula>0</formula>
    </cfRule>
  </conditionalFormatting>
  <conditionalFormatting sqref="H95:J95">
    <cfRule type="cellIs" dxfId="28" priority="5" operator="equal">
      <formula>0</formula>
    </cfRule>
  </conditionalFormatting>
  <conditionalFormatting sqref="I87:J87">
    <cfRule type="cellIs" dxfId="27" priority="4" operator="equal">
      <formula>0</formula>
    </cfRule>
  </conditionalFormatting>
  <conditionalFormatting sqref="H88:I88">
    <cfRule type="cellIs" dxfId="26" priority="3" operator="equal">
      <formula>0</formula>
    </cfRule>
  </conditionalFormatting>
  <conditionalFormatting sqref="H70:J73">
    <cfRule type="containsBlanks" dxfId="25" priority="2">
      <formula>LEN(TRIM(H70))=0</formula>
    </cfRule>
  </conditionalFormatting>
  <dataValidations count="1">
    <dataValidation type="textLength" operator="lessThan" allowBlank="1" showInputMessage="1" showErrorMessage="1" sqref="H16:J61 A62:C62 A63:C63 D63:G63 H63:J63 H62:J62 A64:J69 A70:C73 D70:G73 A74:C74 D74:G74 H74:J74 A5:G61 H5:J14 A75:G141 H75:J94 H96:J141" xr:uid="{49F8F3E5-E258-402A-9276-41155584B8B9}">
      <formula1>0</formula1>
    </dataValidation>
  </dataValidations>
  <pageMargins left="0.7" right="0.7" top="0.75" bottom="0.75" header="0.3" footer="0.3"/>
  <pageSetup paperSize="9" scale="95" orientation="portrait" r:id="rId1"/>
  <rowBreaks count="2" manualBreakCount="2">
    <brk id="52" max="9" man="1"/>
    <brk id="83" max="9" man="1"/>
  </rowBreaks>
  <colBreaks count="1" manualBreakCount="1">
    <brk id="1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56645-2658-4A0F-AC5D-5D2338E5290F}">
  <sheetPr codeName="Sheet8">
    <tabColor rgb="FF92D050"/>
  </sheetPr>
  <dimension ref="B1:AN33"/>
  <sheetViews>
    <sheetView view="pageBreakPreview" zoomScaleNormal="100" zoomScaleSheetLayoutView="100" workbookViewId="0">
      <selection activeCell="H11" sqref="H11"/>
    </sheetView>
  </sheetViews>
  <sheetFormatPr defaultRowHeight="13.5"/>
  <cols>
    <col min="1" max="1" width="1" customWidth="1"/>
    <col min="2" max="2" width="1.875" customWidth="1"/>
    <col min="3" max="3" width="2.5" customWidth="1"/>
    <col min="4" max="4" width="3.625" customWidth="1"/>
    <col min="5" max="5" width="2.875" customWidth="1"/>
    <col min="6" max="6" width="7.625" customWidth="1"/>
    <col min="7" max="7" width="7.5" customWidth="1"/>
    <col min="8" max="8" width="8.125" customWidth="1"/>
    <col min="9" max="10" width="1.5" customWidth="1"/>
    <col min="11" max="12" width="1.875" customWidth="1"/>
    <col min="13" max="13" width="2.625" customWidth="1"/>
    <col min="14" max="14" width="3.125" customWidth="1"/>
    <col min="15" max="15" width="1.875" customWidth="1"/>
    <col min="16" max="16" width="2.375" customWidth="1"/>
    <col min="17" max="17" width="1.25" customWidth="1"/>
    <col min="18" max="18" width="2.75" customWidth="1"/>
    <col min="19" max="19" width="2.25" customWidth="1"/>
    <col min="20" max="20" width="0.875" customWidth="1"/>
    <col min="21" max="21" width="4.375" customWidth="1"/>
    <col min="22" max="22" width="2.625" customWidth="1"/>
    <col min="23" max="23" width="2.375" customWidth="1"/>
    <col min="24" max="24" width="1.875" customWidth="1"/>
    <col min="25" max="25" width="3.125" customWidth="1"/>
    <col min="26" max="26" width="4.375" customWidth="1"/>
    <col min="27" max="27" width="1.875" customWidth="1"/>
    <col min="28" max="28" width="2.625" customWidth="1"/>
    <col min="29" max="29" width="3.25" customWidth="1"/>
    <col min="30" max="30" width="1.5" customWidth="1"/>
    <col min="31" max="31" width="4.375" customWidth="1"/>
    <col min="32" max="32" width="4.5" customWidth="1"/>
    <col min="33" max="33" width="3.25" customWidth="1"/>
    <col min="34" max="34" width="6.625" customWidth="1"/>
    <col min="35" max="35" width="1.875" customWidth="1"/>
  </cols>
  <sheetData>
    <row r="1" spans="2:40" ht="21.75" customHeight="1">
      <c r="D1" s="25"/>
      <c r="E1" s="586" t="str">
        <f>総括表!C2</f>
        <v>令和  年度</v>
      </c>
      <c r="F1" s="586"/>
      <c r="G1" s="586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78" t="s">
        <v>142</v>
      </c>
      <c r="U1" s="578"/>
      <c r="V1" s="578"/>
      <c r="W1" s="578"/>
      <c r="X1" s="578"/>
      <c r="Y1" s="578"/>
      <c r="Z1" s="578"/>
      <c r="AA1" s="578"/>
      <c r="AB1" s="578"/>
      <c r="AC1" s="25"/>
      <c r="AD1" s="25"/>
      <c r="AE1" s="25"/>
      <c r="AF1" s="25"/>
      <c r="AG1" s="1"/>
      <c r="AI1" s="1"/>
    </row>
    <row r="2" spans="2:40" ht="17.2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I2" s="11"/>
    </row>
    <row r="3" spans="2:40" ht="27" customHeight="1">
      <c r="B3" s="579" t="s">
        <v>143</v>
      </c>
      <c r="C3" s="580"/>
      <c r="D3" s="584">
        <v>61</v>
      </c>
      <c r="E3" s="585"/>
      <c r="F3" s="559" t="str">
        <f>"　競技団体名："&amp;" "&amp;総括表!F2</f>
        <v>　競技団体名： 福井県○○協会（連盟）</v>
      </c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I3" s="11"/>
    </row>
    <row r="4" spans="2:40" ht="28.5" customHeight="1">
      <c r="B4" s="493" t="s">
        <v>144</v>
      </c>
      <c r="C4" s="494"/>
      <c r="D4" s="495"/>
      <c r="E4" s="495"/>
      <c r="F4" s="495"/>
      <c r="G4" s="581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3"/>
      <c r="AI4" s="11"/>
    </row>
    <row r="5" spans="2:40" ht="28.5" customHeight="1">
      <c r="B5" s="493" t="s">
        <v>145</v>
      </c>
      <c r="C5" s="494"/>
      <c r="D5" s="495"/>
      <c r="E5" s="495"/>
      <c r="F5" s="495"/>
      <c r="G5" s="581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3"/>
      <c r="AI5" s="11"/>
    </row>
    <row r="6" spans="2:40" ht="28.5" customHeight="1">
      <c r="B6" s="493" t="s">
        <v>146</v>
      </c>
      <c r="C6" s="494"/>
      <c r="D6" s="495"/>
      <c r="E6" s="499" t="s">
        <v>147</v>
      </c>
      <c r="F6" s="500"/>
      <c r="G6" s="490"/>
      <c r="H6" s="491"/>
      <c r="I6" s="491"/>
      <c r="J6" s="491"/>
      <c r="K6" s="491"/>
      <c r="L6" s="501" t="s">
        <v>148</v>
      </c>
      <c r="M6" s="501"/>
      <c r="N6" s="501"/>
      <c r="O6" s="501"/>
      <c r="P6" s="499"/>
      <c r="Q6" s="490"/>
      <c r="R6" s="491"/>
      <c r="S6" s="491"/>
      <c r="T6" s="491"/>
      <c r="U6" s="491"/>
      <c r="V6" s="491"/>
      <c r="W6" s="491"/>
      <c r="X6" s="501" t="s">
        <v>149</v>
      </c>
      <c r="Y6" s="501"/>
      <c r="Z6" s="501"/>
      <c r="AA6" s="499"/>
      <c r="AB6" s="490"/>
      <c r="AC6" s="491"/>
      <c r="AD6" s="491"/>
      <c r="AE6" s="491"/>
      <c r="AF6" s="492"/>
      <c r="AI6" s="11"/>
    </row>
    <row r="7" spans="2:40" ht="28.5" customHeight="1">
      <c r="B7" s="496"/>
      <c r="C7" s="497"/>
      <c r="D7" s="498"/>
      <c r="E7" s="538" t="s">
        <v>150</v>
      </c>
      <c r="F7" s="556"/>
      <c r="G7" s="539"/>
      <c r="H7" s="540"/>
      <c r="I7" s="540"/>
      <c r="J7" s="540"/>
      <c r="K7" s="540"/>
      <c r="L7" s="537" t="s">
        <v>151</v>
      </c>
      <c r="M7" s="537"/>
      <c r="N7" s="537"/>
      <c r="O7" s="537"/>
      <c r="P7" s="538"/>
      <c r="Q7" s="539"/>
      <c r="R7" s="540"/>
      <c r="S7" s="540"/>
      <c r="T7" s="540"/>
      <c r="U7" s="540"/>
      <c r="V7" s="540"/>
      <c r="W7" s="540"/>
      <c r="X7" s="537" t="s">
        <v>152</v>
      </c>
      <c r="Y7" s="537"/>
      <c r="Z7" s="537"/>
      <c r="AA7" s="538"/>
      <c r="AB7" s="539"/>
      <c r="AC7" s="540"/>
      <c r="AD7" s="540"/>
      <c r="AE7" s="540"/>
      <c r="AF7" s="541"/>
      <c r="AI7" s="11"/>
    </row>
    <row r="8" spans="2:40" ht="13.5" customHeigh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40" ht="21" customHeight="1">
      <c r="B9" s="566" t="s">
        <v>153</v>
      </c>
      <c r="C9" s="567"/>
      <c r="D9" s="568"/>
      <c r="E9" s="568"/>
      <c r="F9" s="568"/>
      <c r="G9" s="568"/>
      <c r="H9" s="568" t="s">
        <v>154</v>
      </c>
      <c r="I9" s="569" t="s">
        <v>155</v>
      </c>
      <c r="J9" s="570"/>
      <c r="K9" s="570"/>
      <c r="L9" s="571"/>
      <c r="M9" s="575" t="s">
        <v>156</v>
      </c>
      <c r="N9" s="575"/>
      <c r="O9" s="569" t="s">
        <v>141</v>
      </c>
      <c r="P9" s="570"/>
      <c r="Q9" s="570"/>
      <c r="R9" s="570"/>
      <c r="S9" s="570"/>
      <c r="T9" s="571"/>
      <c r="U9" s="568" t="s">
        <v>157</v>
      </c>
      <c r="V9" s="568"/>
      <c r="W9" s="568"/>
      <c r="X9" s="568"/>
      <c r="Y9" s="568"/>
      <c r="Z9" s="568"/>
      <c r="AA9" s="568"/>
      <c r="AB9" s="568"/>
      <c r="AC9" s="568"/>
      <c r="AD9" s="568"/>
      <c r="AE9" s="576"/>
      <c r="AF9" s="577"/>
      <c r="AG9" s="3"/>
      <c r="AI9" s="3"/>
    </row>
    <row r="10" spans="2:40" ht="21" customHeight="1">
      <c r="B10" s="493"/>
      <c r="C10" s="494"/>
      <c r="D10" s="495"/>
      <c r="E10" s="495"/>
      <c r="F10" s="495"/>
      <c r="G10" s="495"/>
      <c r="H10" s="495"/>
      <c r="I10" s="572"/>
      <c r="J10" s="573"/>
      <c r="K10" s="573"/>
      <c r="L10" s="574"/>
      <c r="M10" s="528"/>
      <c r="N10" s="528"/>
      <c r="O10" s="572"/>
      <c r="P10" s="573"/>
      <c r="Q10" s="573"/>
      <c r="R10" s="573"/>
      <c r="S10" s="573"/>
      <c r="T10" s="574"/>
      <c r="U10" s="528" t="s">
        <v>158</v>
      </c>
      <c r="V10" s="528"/>
      <c r="W10" s="528"/>
      <c r="X10" s="529" t="s">
        <v>159</v>
      </c>
      <c r="Y10" s="530"/>
      <c r="Z10" s="531"/>
      <c r="AA10" s="528" t="s">
        <v>160</v>
      </c>
      <c r="AB10" s="528"/>
      <c r="AC10" s="528"/>
      <c r="AD10" s="528"/>
      <c r="AE10" s="529" t="s">
        <v>161</v>
      </c>
      <c r="AF10" s="532"/>
      <c r="AM10" s="588" t="s">
        <v>162</v>
      </c>
      <c r="AN10" s="588"/>
    </row>
    <row r="11" spans="2:40" ht="27.75" customHeight="1">
      <c r="B11" s="542"/>
      <c r="C11" s="543"/>
      <c r="D11" s="544"/>
      <c r="E11" s="545"/>
      <c r="F11" s="546"/>
      <c r="G11" s="547"/>
      <c r="H11" s="5"/>
      <c r="I11" s="533"/>
      <c r="J11" s="534"/>
      <c r="K11" s="534"/>
      <c r="L11" s="535"/>
      <c r="M11" s="527"/>
      <c r="N11" s="527"/>
      <c r="O11" s="466">
        <f t="shared" ref="O11:O20" si="0">PRODUCT(H11,I11,M11)</f>
        <v>0</v>
      </c>
      <c r="P11" s="467"/>
      <c r="Q11" s="467"/>
      <c r="R11" s="467"/>
      <c r="S11" s="467"/>
      <c r="T11" s="468"/>
      <c r="U11" s="523"/>
      <c r="V11" s="523"/>
      <c r="W11" s="523"/>
      <c r="X11" s="466"/>
      <c r="Y11" s="467"/>
      <c r="Z11" s="468"/>
      <c r="AA11" s="469"/>
      <c r="AB11" s="469"/>
      <c r="AC11" s="469"/>
      <c r="AD11" s="469"/>
      <c r="AE11" s="469"/>
      <c r="AF11" s="470"/>
      <c r="AM11" s="7" t="s">
        <v>163</v>
      </c>
      <c r="AN11" s="4" t="s">
        <v>164</v>
      </c>
    </row>
    <row r="12" spans="2:40" ht="27.75" customHeight="1">
      <c r="B12" s="542"/>
      <c r="C12" s="543"/>
      <c r="D12" s="544"/>
      <c r="E12" s="548"/>
      <c r="F12" s="546"/>
      <c r="G12" s="547"/>
      <c r="H12" s="6"/>
      <c r="I12" s="533"/>
      <c r="J12" s="534"/>
      <c r="K12" s="534"/>
      <c r="L12" s="535"/>
      <c r="M12" s="527"/>
      <c r="N12" s="527"/>
      <c r="O12" s="466">
        <f t="shared" si="0"/>
        <v>0</v>
      </c>
      <c r="P12" s="467"/>
      <c r="Q12" s="467"/>
      <c r="R12" s="467"/>
      <c r="S12" s="467"/>
      <c r="T12" s="468"/>
      <c r="U12" s="523"/>
      <c r="V12" s="523"/>
      <c r="W12" s="523"/>
      <c r="X12" s="466"/>
      <c r="Y12" s="467"/>
      <c r="Z12" s="468"/>
      <c r="AA12" s="469"/>
      <c r="AB12" s="469"/>
      <c r="AC12" s="469"/>
      <c r="AD12" s="469"/>
      <c r="AE12" s="469"/>
      <c r="AF12" s="470"/>
      <c r="AM12" s="7" t="s">
        <v>165</v>
      </c>
      <c r="AN12" s="4" t="s">
        <v>166</v>
      </c>
    </row>
    <row r="13" spans="2:40" ht="27.75" customHeight="1">
      <c r="B13" s="542"/>
      <c r="C13" s="543"/>
      <c r="D13" s="544"/>
      <c r="E13" s="545"/>
      <c r="F13" s="546"/>
      <c r="G13" s="547"/>
      <c r="H13" s="6"/>
      <c r="I13" s="533"/>
      <c r="J13" s="534"/>
      <c r="K13" s="534"/>
      <c r="L13" s="535"/>
      <c r="M13" s="527"/>
      <c r="N13" s="527"/>
      <c r="O13" s="466">
        <f t="shared" si="0"/>
        <v>0</v>
      </c>
      <c r="P13" s="467"/>
      <c r="Q13" s="467"/>
      <c r="R13" s="467"/>
      <c r="S13" s="467"/>
      <c r="T13" s="468"/>
      <c r="U13" s="469"/>
      <c r="V13" s="469"/>
      <c r="W13" s="469"/>
      <c r="X13" s="507"/>
      <c r="Y13" s="508"/>
      <c r="Z13" s="509"/>
      <c r="AA13" s="469"/>
      <c r="AB13" s="469"/>
      <c r="AC13" s="469"/>
      <c r="AD13" s="469"/>
      <c r="AE13" s="469"/>
      <c r="AF13" s="470"/>
      <c r="AM13" s="7" t="s">
        <v>167</v>
      </c>
      <c r="AN13" s="4" t="s">
        <v>168</v>
      </c>
    </row>
    <row r="14" spans="2:40" ht="27.75" customHeight="1">
      <c r="B14" s="542"/>
      <c r="C14" s="543"/>
      <c r="D14" s="544"/>
      <c r="E14" s="562"/>
      <c r="F14" s="563"/>
      <c r="G14" s="564"/>
      <c r="H14" s="6"/>
      <c r="I14" s="533"/>
      <c r="J14" s="534"/>
      <c r="K14" s="534"/>
      <c r="L14" s="535"/>
      <c r="M14" s="527"/>
      <c r="N14" s="527"/>
      <c r="O14" s="466">
        <f t="shared" si="0"/>
        <v>0</v>
      </c>
      <c r="P14" s="467"/>
      <c r="Q14" s="467"/>
      <c r="R14" s="467"/>
      <c r="S14" s="467"/>
      <c r="T14" s="468"/>
      <c r="U14" s="469"/>
      <c r="V14" s="469"/>
      <c r="W14" s="469"/>
      <c r="X14" s="507"/>
      <c r="Y14" s="508"/>
      <c r="Z14" s="509"/>
      <c r="AA14" s="469"/>
      <c r="AB14" s="469"/>
      <c r="AC14" s="469"/>
      <c r="AD14" s="469"/>
      <c r="AE14" s="469"/>
      <c r="AF14" s="470"/>
      <c r="AN14" s="4" t="s">
        <v>169</v>
      </c>
    </row>
    <row r="15" spans="2:40" ht="27.75" customHeight="1">
      <c r="B15" s="549"/>
      <c r="C15" s="550"/>
      <c r="D15" s="543"/>
      <c r="E15" s="565"/>
      <c r="F15" s="563"/>
      <c r="G15" s="564"/>
      <c r="H15" s="6"/>
      <c r="I15" s="533"/>
      <c r="J15" s="534"/>
      <c r="K15" s="534"/>
      <c r="L15" s="535"/>
      <c r="M15" s="554"/>
      <c r="N15" s="555"/>
      <c r="O15" s="466">
        <f t="shared" si="0"/>
        <v>0</v>
      </c>
      <c r="P15" s="467"/>
      <c r="Q15" s="467"/>
      <c r="R15" s="467"/>
      <c r="S15" s="467"/>
      <c r="T15" s="468"/>
      <c r="U15" s="507"/>
      <c r="V15" s="508"/>
      <c r="W15" s="509"/>
      <c r="X15" s="507"/>
      <c r="Y15" s="508"/>
      <c r="Z15" s="509"/>
      <c r="AA15" s="507"/>
      <c r="AB15" s="508"/>
      <c r="AC15" s="508"/>
      <c r="AD15" s="509"/>
      <c r="AE15" s="507"/>
      <c r="AF15" s="536"/>
      <c r="AN15" s="4" t="s">
        <v>170</v>
      </c>
    </row>
    <row r="16" spans="2:40" ht="27.75" customHeight="1">
      <c r="B16" s="542"/>
      <c r="C16" s="543"/>
      <c r="D16" s="544"/>
      <c r="E16" s="545"/>
      <c r="F16" s="546"/>
      <c r="G16" s="547"/>
      <c r="H16" s="6"/>
      <c r="I16" s="533"/>
      <c r="J16" s="534"/>
      <c r="K16" s="534"/>
      <c r="L16" s="535"/>
      <c r="M16" s="527"/>
      <c r="N16" s="527"/>
      <c r="O16" s="466">
        <f t="shared" si="0"/>
        <v>0</v>
      </c>
      <c r="P16" s="467"/>
      <c r="Q16" s="467"/>
      <c r="R16" s="467"/>
      <c r="S16" s="467"/>
      <c r="T16" s="468"/>
      <c r="U16" s="469"/>
      <c r="V16" s="469"/>
      <c r="W16" s="469"/>
      <c r="X16" s="507"/>
      <c r="Y16" s="508"/>
      <c r="Z16" s="509"/>
      <c r="AA16" s="469"/>
      <c r="AB16" s="469"/>
      <c r="AC16" s="469"/>
      <c r="AD16" s="469"/>
      <c r="AE16" s="469"/>
      <c r="AF16" s="470"/>
      <c r="AN16" s="4" t="s">
        <v>171</v>
      </c>
    </row>
    <row r="17" spans="2:40" ht="27.75" customHeight="1">
      <c r="B17" s="542"/>
      <c r="C17" s="543"/>
      <c r="D17" s="544"/>
      <c r="E17" s="545"/>
      <c r="F17" s="546"/>
      <c r="G17" s="547"/>
      <c r="H17" s="6"/>
      <c r="I17" s="533"/>
      <c r="J17" s="534"/>
      <c r="K17" s="534"/>
      <c r="L17" s="535"/>
      <c r="M17" s="527"/>
      <c r="N17" s="527"/>
      <c r="O17" s="466">
        <f t="shared" si="0"/>
        <v>0</v>
      </c>
      <c r="P17" s="467"/>
      <c r="Q17" s="467"/>
      <c r="R17" s="467"/>
      <c r="S17" s="467"/>
      <c r="T17" s="468"/>
      <c r="U17" s="523"/>
      <c r="V17" s="523"/>
      <c r="W17" s="523"/>
      <c r="X17" s="466"/>
      <c r="Y17" s="467"/>
      <c r="Z17" s="468"/>
      <c r="AA17" s="469"/>
      <c r="AB17" s="469"/>
      <c r="AC17" s="469"/>
      <c r="AD17" s="469"/>
      <c r="AE17" s="469"/>
      <c r="AF17" s="470"/>
      <c r="AN17" s="4" t="s">
        <v>172</v>
      </c>
    </row>
    <row r="18" spans="2:40" ht="27.75" customHeight="1">
      <c r="B18" s="549"/>
      <c r="C18" s="550"/>
      <c r="D18" s="543"/>
      <c r="E18" s="545"/>
      <c r="F18" s="546"/>
      <c r="G18" s="547"/>
      <c r="H18" s="6"/>
      <c r="I18" s="551"/>
      <c r="J18" s="552"/>
      <c r="K18" s="552"/>
      <c r="L18" s="553"/>
      <c r="M18" s="554"/>
      <c r="N18" s="555"/>
      <c r="O18" s="466">
        <f t="shared" si="0"/>
        <v>0</v>
      </c>
      <c r="P18" s="467"/>
      <c r="Q18" s="467"/>
      <c r="R18" s="467"/>
      <c r="S18" s="467"/>
      <c r="T18" s="468"/>
      <c r="U18" s="523"/>
      <c r="V18" s="523"/>
      <c r="W18" s="523"/>
      <c r="X18" s="466"/>
      <c r="Y18" s="467"/>
      <c r="Z18" s="468"/>
      <c r="AA18" s="469"/>
      <c r="AB18" s="469"/>
      <c r="AC18" s="469"/>
      <c r="AD18" s="469"/>
      <c r="AE18" s="469"/>
      <c r="AF18" s="470"/>
      <c r="AN18" s="4" t="s">
        <v>173</v>
      </c>
    </row>
    <row r="19" spans="2:40" ht="27.75" customHeight="1">
      <c r="B19" s="542"/>
      <c r="C19" s="543"/>
      <c r="D19" s="544"/>
      <c r="E19" s="545"/>
      <c r="F19" s="546"/>
      <c r="G19" s="547"/>
      <c r="H19" s="6"/>
      <c r="I19" s="533"/>
      <c r="J19" s="534"/>
      <c r="K19" s="534"/>
      <c r="L19" s="535"/>
      <c r="M19" s="527"/>
      <c r="N19" s="527"/>
      <c r="O19" s="466">
        <f t="shared" si="0"/>
        <v>0</v>
      </c>
      <c r="P19" s="467"/>
      <c r="Q19" s="467"/>
      <c r="R19" s="467"/>
      <c r="S19" s="467"/>
      <c r="T19" s="468"/>
      <c r="U19" s="523"/>
      <c r="V19" s="523"/>
      <c r="W19" s="523"/>
      <c r="X19" s="466"/>
      <c r="Y19" s="467"/>
      <c r="Z19" s="468"/>
      <c r="AA19" s="469"/>
      <c r="AB19" s="469"/>
      <c r="AC19" s="469"/>
      <c r="AD19" s="469"/>
      <c r="AE19" s="469"/>
      <c r="AF19" s="470"/>
      <c r="AN19" s="4" t="s">
        <v>174</v>
      </c>
    </row>
    <row r="20" spans="2:40" ht="27.75" customHeight="1">
      <c r="B20" s="549"/>
      <c r="C20" s="550"/>
      <c r="D20" s="543"/>
      <c r="E20" s="545"/>
      <c r="F20" s="546"/>
      <c r="G20" s="547"/>
      <c r="H20" s="6"/>
      <c r="I20" s="551"/>
      <c r="J20" s="552"/>
      <c r="K20" s="552"/>
      <c r="L20" s="553"/>
      <c r="M20" s="554"/>
      <c r="N20" s="555"/>
      <c r="O20" s="466">
        <f t="shared" si="0"/>
        <v>0</v>
      </c>
      <c r="P20" s="467"/>
      <c r="Q20" s="467"/>
      <c r="R20" s="467"/>
      <c r="S20" s="467"/>
      <c r="T20" s="468"/>
      <c r="U20" s="523"/>
      <c r="V20" s="523"/>
      <c r="W20" s="523"/>
      <c r="X20" s="466"/>
      <c r="Y20" s="467"/>
      <c r="Z20" s="468"/>
      <c r="AA20" s="469"/>
      <c r="AB20" s="469"/>
      <c r="AC20" s="469"/>
      <c r="AD20" s="469"/>
      <c r="AE20" s="469"/>
      <c r="AF20" s="470"/>
      <c r="AN20" s="4" t="s">
        <v>175</v>
      </c>
    </row>
    <row r="21" spans="2:40" ht="27.75" customHeight="1">
      <c r="B21" s="549"/>
      <c r="C21" s="550"/>
      <c r="D21" s="543"/>
      <c r="E21" s="545"/>
      <c r="F21" s="546"/>
      <c r="G21" s="547"/>
      <c r="H21" s="6"/>
      <c r="I21" s="551"/>
      <c r="J21" s="552"/>
      <c r="K21" s="552"/>
      <c r="L21" s="553"/>
      <c r="M21" s="554"/>
      <c r="N21" s="555"/>
      <c r="O21" s="466">
        <f>PRODUCT(H21,J21,M21)</f>
        <v>0</v>
      </c>
      <c r="P21" s="467"/>
      <c r="Q21" s="467"/>
      <c r="R21" s="467"/>
      <c r="S21" s="467"/>
      <c r="T21" s="468"/>
      <c r="U21" s="523"/>
      <c r="V21" s="523"/>
      <c r="W21" s="523"/>
      <c r="X21" s="466"/>
      <c r="Y21" s="467"/>
      <c r="Z21" s="468"/>
      <c r="AA21" s="469"/>
      <c r="AB21" s="469"/>
      <c r="AC21" s="469"/>
      <c r="AD21" s="469"/>
      <c r="AE21" s="469"/>
      <c r="AF21" s="470"/>
      <c r="AN21" s="4" t="s">
        <v>176</v>
      </c>
    </row>
    <row r="22" spans="2:40" ht="27.75" customHeight="1">
      <c r="B22" s="549"/>
      <c r="C22" s="550"/>
      <c r="D22" s="543"/>
      <c r="E22" s="545"/>
      <c r="F22" s="546"/>
      <c r="G22" s="547"/>
      <c r="H22" s="6"/>
      <c r="I22" s="551"/>
      <c r="J22" s="552"/>
      <c r="K22" s="552"/>
      <c r="L22" s="553"/>
      <c r="M22" s="554"/>
      <c r="N22" s="555"/>
      <c r="O22" s="466">
        <f>PRODUCT(H22,J22,M22)</f>
        <v>0</v>
      </c>
      <c r="P22" s="467"/>
      <c r="Q22" s="467"/>
      <c r="R22" s="467"/>
      <c r="S22" s="467"/>
      <c r="T22" s="468"/>
      <c r="U22" s="523"/>
      <c r="V22" s="523"/>
      <c r="W22" s="523"/>
      <c r="X22" s="466"/>
      <c r="Y22" s="467"/>
      <c r="Z22" s="468"/>
      <c r="AA22" s="469"/>
      <c r="AB22" s="469"/>
      <c r="AC22" s="469"/>
      <c r="AD22" s="469"/>
      <c r="AE22" s="469"/>
      <c r="AF22" s="470"/>
    </row>
    <row r="23" spans="2:40" ht="27.75" customHeight="1">
      <c r="B23" s="549"/>
      <c r="C23" s="550"/>
      <c r="D23" s="543"/>
      <c r="E23" s="545"/>
      <c r="F23" s="546"/>
      <c r="G23" s="547"/>
      <c r="H23" s="6"/>
      <c r="I23" s="551"/>
      <c r="J23" s="552"/>
      <c r="K23" s="552"/>
      <c r="L23" s="553"/>
      <c r="M23" s="554"/>
      <c r="N23" s="555"/>
      <c r="O23" s="466">
        <f>PRODUCT(H23,J23,M23)</f>
        <v>0</v>
      </c>
      <c r="P23" s="467"/>
      <c r="Q23" s="467"/>
      <c r="R23" s="467"/>
      <c r="S23" s="467"/>
      <c r="T23" s="468"/>
      <c r="U23" s="523"/>
      <c r="V23" s="523"/>
      <c r="W23" s="523"/>
      <c r="X23" s="466"/>
      <c r="Y23" s="467"/>
      <c r="Z23" s="468"/>
      <c r="AA23" s="469"/>
      <c r="AB23" s="469"/>
      <c r="AC23" s="469"/>
      <c r="AD23" s="469"/>
      <c r="AE23" s="469"/>
      <c r="AF23" s="470"/>
    </row>
    <row r="24" spans="2:40" ht="27.75" customHeight="1">
      <c r="B24" s="549"/>
      <c r="C24" s="550"/>
      <c r="D24" s="543"/>
      <c r="E24" s="545"/>
      <c r="F24" s="546"/>
      <c r="G24" s="547"/>
      <c r="H24" s="6"/>
      <c r="I24" s="551"/>
      <c r="J24" s="552"/>
      <c r="K24" s="552"/>
      <c r="L24" s="553"/>
      <c r="M24" s="554"/>
      <c r="N24" s="555"/>
      <c r="O24" s="466">
        <f>PRODUCT(H24,J24,M24)</f>
        <v>0</v>
      </c>
      <c r="P24" s="467"/>
      <c r="Q24" s="467"/>
      <c r="R24" s="467"/>
      <c r="S24" s="467"/>
      <c r="T24" s="468"/>
      <c r="U24" s="523"/>
      <c r="V24" s="523"/>
      <c r="W24" s="523"/>
      <c r="X24" s="466"/>
      <c r="Y24" s="467"/>
      <c r="Z24" s="468"/>
      <c r="AA24" s="469"/>
      <c r="AB24" s="469"/>
      <c r="AC24" s="469"/>
      <c r="AD24" s="469"/>
      <c r="AE24" s="469"/>
      <c r="AF24" s="470"/>
      <c r="AG24" s="9"/>
      <c r="AH24" s="9"/>
    </row>
    <row r="25" spans="2:40" ht="16.5" customHeight="1" thickBot="1">
      <c r="B25" s="476" t="s">
        <v>177</v>
      </c>
      <c r="C25" s="477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82">
        <f>SUM(O11:T24)</f>
        <v>0</v>
      </c>
      <c r="P25" s="483"/>
      <c r="Q25" s="483"/>
      <c r="R25" s="483"/>
      <c r="S25" s="483"/>
      <c r="T25" s="484"/>
      <c r="U25" s="488">
        <f>SUM(U11:W24)</f>
        <v>0</v>
      </c>
      <c r="V25" s="488"/>
      <c r="W25" s="488"/>
      <c r="X25" s="488">
        <f>SUM(X11:Z24)</f>
        <v>0</v>
      </c>
      <c r="Y25" s="488"/>
      <c r="Z25" s="488"/>
      <c r="AA25" s="488">
        <f>SUM(AA11:AD24)</f>
        <v>0</v>
      </c>
      <c r="AB25" s="488"/>
      <c r="AC25" s="488"/>
      <c r="AD25" s="488"/>
      <c r="AE25" s="462">
        <f>SUM(AE11:AF24)</f>
        <v>0</v>
      </c>
      <c r="AF25" s="463"/>
      <c r="AG25" s="561" t="s">
        <v>178</v>
      </c>
      <c r="AH25" s="474" t="str">
        <f>IF(U25+X25+AA25+AE25=O25,"ＯＫ","計算が間違っています")</f>
        <v>ＯＫ</v>
      </c>
    </row>
    <row r="26" spans="2:40" ht="23.25" customHeight="1" thickBot="1">
      <c r="B26" s="479"/>
      <c r="C26" s="480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5"/>
      <c r="P26" s="486"/>
      <c r="Q26" s="486"/>
      <c r="R26" s="486"/>
      <c r="S26" s="486"/>
      <c r="T26" s="487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64"/>
      <c r="AF26" s="465"/>
      <c r="AG26" s="561"/>
      <c r="AH26" s="475"/>
      <c r="AL26" s="223">
        <f>O25</f>
        <v>0</v>
      </c>
    </row>
    <row r="27" spans="2:40" ht="12.75" customHeight="1"/>
    <row r="28" spans="2:40" ht="20.25" customHeight="1">
      <c r="B28" s="524" t="s">
        <v>179</v>
      </c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26"/>
      <c r="X28" s="502" t="s">
        <v>180</v>
      </c>
      <c r="Y28" s="503"/>
      <c r="Z28" s="503"/>
      <c r="AA28" s="503"/>
      <c r="AB28" s="504"/>
      <c r="AC28" s="505" t="s">
        <v>71</v>
      </c>
      <c r="AD28" s="503"/>
      <c r="AE28" s="503"/>
      <c r="AF28" s="506"/>
    </row>
    <row r="29" spans="2:40" ht="28.5" customHeight="1">
      <c r="B29" s="557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1"/>
      <c r="X29" s="645"/>
      <c r="Y29" s="646"/>
      <c r="Z29" s="646"/>
      <c r="AA29" s="646"/>
      <c r="AB29" s="647"/>
      <c r="AC29" s="471"/>
      <c r="AD29" s="472"/>
      <c r="AE29" s="472"/>
      <c r="AF29" s="473"/>
    </row>
    <row r="30" spans="2:40" ht="28.5" customHeight="1">
      <c r="B30" s="557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1"/>
      <c r="X30" s="645"/>
      <c r="Y30" s="646"/>
      <c r="Z30" s="646"/>
      <c r="AA30" s="646"/>
      <c r="AB30" s="647"/>
      <c r="AC30" s="471"/>
      <c r="AD30" s="472"/>
      <c r="AE30" s="472"/>
      <c r="AF30" s="473"/>
    </row>
    <row r="31" spans="2:40" ht="28.5" customHeight="1">
      <c r="B31" s="557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1"/>
      <c r="X31" s="645"/>
      <c r="Y31" s="646"/>
      <c r="Z31" s="646"/>
      <c r="AA31" s="646"/>
      <c r="AB31" s="647"/>
      <c r="AC31" s="471"/>
      <c r="AD31" s="472"/>
      <c r="AE31" s="472"/>
      <c r="AF31" s="473"/>
    </row>
    <row r="32" spans="2:40" ht="28.5" customHeight="1" thickBot="1">
      <c r="B32" s="557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1"/>
      <c r="X32" s="645"/>
      <c r="Y32" s="646"/>
      <c r="Z32" s="646"/>
      <c r="AA32" s="646"/>
      <c r="AB32" s="647"/>
      <c r="AC32" s="471"/>
      <c r="AD32" s="472"/>
      <c r="AE32" s="472"/>
      <c r="AF32" s="473"/>
    </row>
    <row r="33" spans="2:38" ht="28.5" customHeight="1" thickBot="1">
      <c r="B33" s="558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3"/>
      <c r="X33" s="517" t="s">
        <v>177</v>
      </c>
      <c r="Y33" s="518"/>
      <c r="Z33" s="518"/>
      <c r="AA33" s="518"/>
      <c r="AB33" s="519"/>
      <c r="AC33" s="520">
        <f>SUM(AC29:AF32)</f>
        <v>0</v>
      </c>
      <c r="AD33" s="521"/>
      <c r="AE33" s="521"/>
      <c r="AF33" s="522"/>
      <c r="AL33" s="223">
        <f>AC33</f>
        <v>0</v>
      </c>
    </row>
  </sheetData>
  <mergeCells count="183">
    <mergeCell ref="B6:D7"/>
    <mergeCell ref="E6:F6"/>
    <mergeCell ref="G6:K6"/>
    <mergeCell ref="L6:P6"/>
    <mergeCell ref="Q6:W6"/>
    <mergeCell ref="X6:AA6"/>
    <mergeCell ref="B5:F5"/>
    <mergeCell ref="G5:AF5"/>
    <mergeCell ref="B4:F4"/>
    <mergeCell ref="G4:AF4"/>
    <mergeCell ref="E1:G1"/>
    <mergeCell ref="H1:S1"/>
    <mergeCell ref="T1:AB1"/>
    <mergeCell ref="AB6:AF6"/>
    <mergeCell ref="AM10:AN10"/>
    <mergeCell ref="B3:C3"/>
    <mergeCell ref="D3:E3"/>
    <mergeCell ref="F3:AF3"/>
    <mergeCell ref="E7:F7"/>
    <mergeCell ref="G7:K7"/>
    <mergeCell ref="L7:P7"/>
    <mergeCell ref="Q7:W7"/>
    <mergeCell ref="X7:AA7"/>
    <mergeCell ref="AB7:AF7"/>
    <mergeCell ref="U10:W10"/>
    <mergeCell ref="X10:Z10"/>
    <mergeCell ref="AA10:AD10"/>
    <mergeCell ref="AE10:AF10"/>
    <mergeCell ref="B9:G10"/>
    <mergeCell ref="H9:H10"/>
    <mergeCell ref="I9:L10"/>
    <mergeCell ref="M9:N10"/>
    <mergeCell ref="O9:T10"/>
    <mergeCell ref="U9:AF9"/>
    <mergeCell ref="B11:D11"/>
    <mergeCell ref="E11:G11"/>
    <mergeCell ref="I11:L11"/>
    <mergeCell ref="M11:N11"/>
    <mergeCell ref="O11:T11"/>
    <mergeCell ref="X12:Z12"/>
    <mergeCell ref="AA12:AD12"/>
    <mergeCell ref="AE12:AF12"/>
    <mergeCell ref="U11:W11"/>
    <mergeCell ref="X11:Z11"/>
    <mergeCell ref="AA11:AD11"/>
    <mergeCell ref="AE11:AF11"/>
    <mergeCell ref="B12:D12"/>
    <mergeCell ref="E12:G12"/>
    <mergeCell ref="I12:L12"/>
    <mergeCell ref="M12:N12"/>
    <mergeCell ref="O12:T12"/>
    <mergeCell ref="U12:W12"/>
    <mergeCell ref="AA13:AD13"/>
    <mergeCell ref="AE13:AF13"/>
    <mergeCell ref="B13:D13"/>
    <mergeCell ref="E13:G13"/>
    <mergeCell ref="I13:L13"/>
    <mergeCell ref="U15:W15"/>
    <mergeCell ref="X15:Z15"/>
    <mergeCell ref="AA15:AD15"/>
    <mergeCell ref="AE15:AF15"/>
    <mergeCell ref="AE14:AF14"/>
    <mergeCell ref="M13:N13"/>
    <mergeCell ref="O13:T13"/>
    <mergeCell ref="U13:W13"/>
    <mergeCell ref="X13:Z13"/>
    <mergeCell ref="X16:Z16"/>
    <mergeCell ref="AA16:AD16"/>
    <mergeCell ref="AE16:AF16"/>
    <mergeCell ref="B14:D14"/>
    <mergeCell ref="E14:G14"/>
    <mergeCell ref="I14:L14"/>
    <mergeCell ref="M14:N14"/>
    <mergeCell ref="O14:T14"/>
    <mergeCell ref="U14:W14"/>
    <mergeCell ref="X14:Z14"/>
    <mergeCell ref="AA14:AD14"/>
    <mergeCell ref="B16:D16"/>
    <mergeCell ref="E16:G16"/>
    <mergeCell ref="I16:L16"/>
    <mergeCell ref="M16:N16"/>
    <mergeCell ref="O16:T16"/>
    <mergeCell ref="U16:W16"/>
    <mergeCell ref="B15:D15"/>
    <mergeCell ref="E15:G15"/>
    <mergeCell ref="I15:L15"/>
    <mergeCell ref="M15:N15"/>
    <mergeCell ref="O15:T15"/>
    <mergeCell ref="AE20:AF20"/>
    <mergeCell ref="B18:D18"/>
    <mergeCell ref="E18:G18"/>
    <mergeCell ref="I18:L18"/>
    <mergeCell ref="M18:N18"/>
    <mergeCell ref="O18:T18"/>
    <mergeCell ref="U18:W18"/>
    <mergeCell ref="X18:Z18"/>
    <mergeCell ref="AA18:AD18"/>
    <mergeCell ref="B20:D20"/>
    <mergeCell ref="E20:G20"/>
    <mergeCell ref="I20:L20"/>
    <mergeCell ref="M20:N20"/>
    <mergeCell ref="O20:T20"/>
    <mergeCell ref="U20:W20"/>
    <mergeCell ref="U22:W22"/>
    <mergeCell ref="X22:Z22"/>
    <mergeCell ref="AA22:AD22"/>
    <mergeCell ref="AA17:AD17"/>
    <mergeCell ref="AE17:AF17"/>
    <mergeCell ref="B17:D17"/>
    <mergeCell ref="E17:G17"/>
    <mergeCell ref="I17:L17"/>
    <mergeCell ref="U19:W19"/>
    <mergeCell ref="X19:Z19"/>
    <mergeCell ref="AA19:AD19"/>
    <mergeCell ref="AE19:AF19"/>
    <mergeCell ref="AE18:AF18"/>
    <mergeCell ref="M17:N17"/>
    <mergeCell ref="O17:T17"/>
    <mergeCell ref="U17:W17"/>
    <mergeCell ref="X17:Z17"/>
    <mergeCell ref="B19:D19"/>
    <mergeCell ref="E19:G19"/>
    <mergeCell ref="I19:L19"/>
    <mergeCell ref="M19:N19"/>
    <mergeCell ref="O19:T19"/>
    <mergeCell ref="X20:Z20"/>
    <mergeCell ref="AA20:AD20"/>
    <mergeCell ref="B23:D23"/>
    <mergeCell ref="E23:G23"/>
    <mergeCell ref="I23:L23"/>
    <mergeCell ref="M23:N23"/>
    <mergeCell ref="O23:T23"/>
    <mergeCell ref="AA21:AD21"/>
    <mergeCell ref="AE21:AF21"/>
    <mergeCell ref="B21:D21"/>
    <mergeCell ref="E21:G21"/>
    <mergeCell ref="I21:L21"/>
    <mergeCell ref="U23:W23"/>
    <mergeCell ref="X23:Z23"/>
    <mergeCell ref="AA23:AD23"/>
    <mergeCell ref="AE23:AF23"/>
    <mergeCell ref="AE22:AF22"/>
    <mergeCell ref="M21:N21"/>
    <mergeCell ref="O21:T21"/>
    <mergeCell ref="U21:W21"/>
    <mergeCell ref="X21:Z21"/>
    <mergeCell ref="B22:D22"/>
    <mergeCell ref="E22:G22"/>
    <mergeCell ref="I22:L22"/>
    <mergeCell ref="M22:N22"/>
    <mergeCell ref="O22:T22"/>
    <mergeCell ref="X24:Z24"/>
    <mergeCell ref="AA24:AD24"/>
    <mergeCell ref="AE24:AF24"/>
    <mergeCell ref="B28:W28"/>
    <mergeCell ref="X28:AB28"/>
    <mergeCell ref="AC28:AF28"/>
    <mergeCell ref="B24:D24"/>
    <mergeCell ref="E24:G24"/>
    <mergeCell ref="I24:L24"/>
    <mergeCell ref="M24:N24"/>
    <mergeCell ref="O24:T24"/>
    <mergeCell ref="U24:W24"/>
    <mergeCell ref="AH25:AH26"/>
    <mergeCell ref="B25:N26"/>
    <mergeCell ref="O25:T26"/>
    <mergeCell ref="U25:W26"/>
    <mergeCell ref="X25:Z26"/>
    <mergeCell ref="AA25:AD26"/>
    <mergeCell ref="AE25:AF26"/>
    <mergeCell ref="AG25:AG26"/>
    <mergeCell ref="X30:AB30"/>
    <mergeCell ref="AC30:AF30"/>
    <mergeCell ref="B29:B33"/>
    <mergeCell ref="C29:W33"/>
    <mergeCell ref="X29:AB29"/>
    <mergeCell ref="AC29:AF29"/>
    <mergeCell ref="X33:AB33"/>
    <mergeCell ref="AC33:AF33"/>
    <mergeCell ref="X32:AB32"/>
    <mergeCell ref="AC32:AF32"/>
    <mergeCell ref="X31:AB31"/>
    <mergeCell ref="AC31:AF31"/>
  </mergeCells>
  <phoneticPr fontId="2"/>
  <conditionalFormatting sqref="A1:XFD1048576">
    <cfRule type="cellIs" dxfId="24" priority="279" operator="equal">
      <formula>0</formula>
    </cfRule>
  </conditionalFormatting>
  <conditionalFormatting sqref="A34:XFD1048576 AJ1:XFD33">
    <cfRule type="cellIs" dxfId="23" priority="276" operator="equal">
      <formula>0</formula>
    </cfRule>
  </conditionalFormatting>
  <conditionalFormatting sqref="H1:S1">
    <cfRule type="cellIs" dxfId="22" priority="98" operator="equal">
      <formula>0</formula>
    </cfRule>
  </conditionalFormatting>
  <conditionalFormatting sqref="O11:AF26">
    <cfRule type="cellIs" dxfId="21" priority="289" operator="equal">
      <formula>0</formula>
    </cfRule>
  </conditionalFormatting>
  <conditionalFormatting sqref="A1:A33 AG1:AI33 B2:AF27 B1:G1 T1:AF1">
    <cfRule type="cellIs" dxfId="20" priority="288" operator="equal">
      <formula>0</formula>
    </cfRule>
  </conditionalFormatting>
  <conditionalFormatting sqref="B28:B29 AC28 X28">
    <cfRule type="cellIs" dxfId="19" priority="229" operator="equal">
      <formula>0</formula>
    </cfRule>
  </conditionalFormatting>
  <dataValidations count="3">
    <dataValidation showInputMessage="1" showErrorMessage="1" sqref="E11:E13 E16:E24" xr:uid="{40C1D774-D7E9-495A-A74B-A7FAB11C84DC}"/>
    <dataValidation type="list" showInputMessage="1" showErrorMessage="1" sqref="X29:AB32 B11:D24" xr:uid="{5C61028B-36C0-49DC-8A05-C0905397BA17}">
      <formula1>$AN$11:$AN$21</formula1>
    </dataValidation>
    <dataValidation type="list" allowBlank="1" showInputMessage="1" showErrorMessage="1" sqref="H1:S1" xr:uid="{86441371-B8CF-43D7-A7C1-48C92819B825}">
      <formula1>$AM$11:$AM$13</formula1>
    </dataValidation>
  </dataValidations>
  <pageMargins left="0.6692913385826772" right="0.23622047244094491" top="0.62992125984251968" bottom="0.35433070866141736" header="0.31496062992125984" footer="0.31496062992125984"/>
  <pageSetup paperSize="9" scale="9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FA5D7-2EF3-471C-BA9C-0D2EDBD45A94}">
  <sheetPr>
    <tabColor rgb="FF92D050"/>
  </sheetPr>
  <dimension ref="A1:J80"/>
  <sheetViews>
    <sheetView view="pageBreakPreview" topLeftCell="A19" zoomScaleNormal="100" zoomScaleSheetLayoutView="100" workbookViewId="0">
      <selection activeCell="I27" sqref="I27"/>
    </sheetView>
  </sheetViews>
  <sheetFormatPr defaultRowHeight="13.5"/>
  <cols>
    <col min="1" max="5" width="9" style="8"/>
    <col min="6" max="6" width="11.375" style="8" customWidth="1"/>
    <col min="7" max="7" width="0.5" style="8" customWidth="1"/>
    <col min="8" max="8" width="9" style="8"/>
    <col min="9" max="9" width="8.625" style="8" customWidth="1"/>
    <col min="10" max="10" width="14.125" style="8" customWidth="1"/>
    <col min="11" max="16384" width="9" style="8"/>
  </cols>
  <sheetData>
    <row r="1" spans="1:10">
      <c r="A1" s="99" t="s">
        <v>259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>
      <c r="A2" s="99"/>
      <c r="B2" s="99"/>
      <c r="C2" s="99"/>
      <c r="D2" s="99"/>
      <c r="E2" s="99"/>
      <c r="F2" s="99"/>
      <c r="G2" s="99"/>
      <c r="H2" s="218"/>
      <c r="I2" s="347" t="s">
        <v>254</v>
      </c>
      <c r="J2" s="347"/>
    </row>
    <row r="3" spans="1:10">
      <c r="A3" s="99"/>
      <c r="B3" s="99"/>
      <c r="C3" s="99"/>
      <c r="D3" s="99"/>
      <c r="E3" s="99"/>
      <c r="F3" s="99"/>
      <c r="G3" s="99"/>
      <c r="H3" s="347" t="s">
        <v>253</v>
      </c>
      <c r="I3" s="347"/>
      <c r="J3" s="347"/>
    </row>
    <row r="4" spans="1:10">
      <c r="A4" s="99"/>
      <c r="B4" s="99"/>
      <c r="C4" s="99"/>
      <c r="D4" s="99"/>
      <c r="E4" s="99"/>
      <c r="F4" s="99"/>
      <c r="G4" s="99"/>
      <c r="H4" s="100"/>
      <c r="I4" s="100"/>
      <c r="J4" s="100"/>
    </row>
    <row r="5" spans="1:10">
      <c r="A5" s="99" t="s">
        <v>34</v>
      </c>
      <c r="B5" s="99"/>
      <c r="C5" s="99"/>
      <c r="D5" s="99"/>
      <c r="E5" s="99"/>
      <c r="F5" s="99"/>
      <c r="G5" s="99"/>
      <c r="H5" s="99"/>
      <c r="I5" s="99"/>
      <c r="J5" s="99"/>
    </row>
    <row r="6" spans="1:10">
      <c r="A6" s="99" t="s">
        <v>35</v>
      </c>
      <c r="B6" s="99"/>
      <c r="C6" s="99"/>
      <c r="D6" s="99"/>
      <c r="E6" s="99"/>
      <c r="F6" s="99"/>
      <c r="G6" s="99"/>
      <c r="H6" s="99"/>
      <c r="I6" s="99"/>
      <c r="J6" s="99"/>
    </row>
    <row r="7" spans="1:10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>
      <c r="A9" s="99"/>
      <c r="B9" s="99"/>
      <c r="C9" s="99"/>
      <c r="D9" s="99"/>
      <c r="E9" s="99"/>
      <c r="F9" s="99"/>
      <c r="G9" s="99"/>
      <c r="H9" s="99"/>
      <c r="I9" s="99"/>
      <c r="J9" s="99"/>
    </row>
    <row r="10" spans="1:10">
      <c r="A10" s="99"/>
      <c r="B10" s="99"/>
      <c r="C10" s="99"/>
      <c r="D10" s="99"/>
      <c r="E10" s="353" t="s">
        <v>36</v>
      </c>
      <c r="F10" s="353"/>
      <c r="G10" s="101"/>
      <c r="H10" s="99"/>
      <c r="I10" s="99"/>
      <c r="J10" s="99"/>
    </row>
    <row r="11" spans="1:10">
      <c r="A11" s="99"/>
      <c r="B11" s="99"/>
      <c r="C11" s="99"/>
      <c r="D11" s="99"/>
      <c r="E11" s="99"/>
      <c r="F11" s="100" t="s">
        <v>37</v>
      </c>
      <c r="G11" s="100"/>
      <c r="H11" s="349">
        <f>総括表!E5</f>
        <v>0</v>
      </c>
      <c r="I11" s="349"/>
      <c r="J11" s="349"/>
    </row>
    <row r="12" spans="1:10" ht="3.75" customHeight="1">
      <c r="A12" s="99"/>
      <c r="B12" s="99"/>
      <c r="C12" s="99"/>
      <c r="D12" s="99"/>
      <c r="E12" s="99"/>
      <c r="F12" s="100"/>
      <c r="G12" s="100"/>
      <c r="H12" s="102"/>
      <c r="I12" s="102"/>
      <c r="J12" s="102"/>
    </row>
    <row r="13" spans="1:10">
      <c r="A13" s="99"/>
      <c r="B13" s="99"/>
      <c r="C13" s="99"/>
      <c r="D13" s="99"/>
      <c r="E13" s="99"/>
      <c r="F13" s="100" t="s">
        <v>38</v>
      </c>
      <c r="G13" s="100"/>
      <c r="H13" s="349" t="str">
        <f>総括表!F2</f>
        <v>福井県○○協会（連盟）</v>
      </c>
      <c r="I13" s="349"/>
      <c r="J13" s="349"/>
    </row>
    <row r="14" spans="1:10" ht="3.75" customHeight="1">
      <c r="A14" s="99"/>
      <c r="B14" s="99"/>
      <c r="C14" s="99"/>
      <c r="D14" s="99"/>
      <c r="E14" s="99"/>
      <c r="F14" s="100"/>
      <c r="G14" s="100"/>
      <c r="H14" s="102"/>
      <c r="I14" s="102"/>
      <c r="J14" s="102"/>
    </row>
    <row r="15" spans="1:10" ht="14.25" customHeight="1">
      <c r="A15" s="99"/>
      <c r="B15" s="99"/>
      <c r="C15" s="99"/>
      <c r="D15" s="99"/>
      <c r="E15" s="99"/>
      <c r="F15" s="100" t="s">
        <v>39</v>
      </c>
      <c r="G15" s="100"/>
      <c r="H15" s="349" t="str">
        <f>総括表!E6&amp;"    ㊞"</f>
        <v xml:space="preserve">    ㊞</v>
      </c>
      <c r="I15" s="349"/>
      <c r="J15" s="349"/>
    </row>
    <row r="16" spans="1:10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9.5" customHeight="1">
      <c r="A19" s="591" t="str">
        <f>総括表!C2&amp;"　"&amp;総括表!B3</f>
        <v>令和  年度　競技力向上対策事業（国体強化対策事業）特別配分</v>
      </c>
      <c r="B19" s="591"/>
      <c r="C19" s="591"/>
      <c r="D19" s="591"/>
      <c r="E19" s="591"/>
      <c r="F19" s="591"/>
      <c r="G19" s="591"/>
      <c r="H19" s="591"/>
      <c r="I19" s="591"/>
      <c r="J19" s="591"/>
    </row>
    <row r="20" spans="1:10" ht="19.5" customHeight="1">
      <c r="A20" s="591" t="s">
        <v>89</v>
      </c>
      <c r="B20" s="591"/>
      <c r="C20" s="591"/>
      <c r="D20" s="591"/>
      <c r="E20" s="591"/>
      <c r="F20" s="591"/>
      <c r="G20" s="591"/>
      <c r="H20" s="591"/>
      <c r="I20" s="591"/>
      <c r="J20" s="591"/>
    </row>
    <row r="21" spans="1:10" ht="14.2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4.2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>
      <c r="A24" s="99"/>
      <c r="B24" s="99"/>
      <c r="C24" s="99"/>
      <c r="D24" s="99"/>
      <c r="E24" s="99"/>
      <c r="F24" s="99"/>
      <c r="G24" s="99"/>
      <c r="H24" s="99"/>
      <c r="I24" s="99"/>
      <c r="J24" s="99"/>
    </row>
    <row r="25" spans="1:10" ht="18.75" customHeight="1">
      <c r="A25" s="355" t="str">
        <f>"　"&amp;総括表!C2&amp;総括表!B3&amp;"費補助金として交付を受けた事業が完了したので、関係書類を添え下記のとおり報告します。"</f>
        <v>　令和  年度競技力向上対策事業（国体強化対策事業）特別配分費補助金として交付を受けた事業が完了したので、関係書類を添え下記のとおり報告します。</v>
      </c>
      <c r="B25" s="355"/>
      <c r="C25" s="355"/>
      <c r="D25" s="355"/>
      <c r="E25" s="355"/>
      <c r="F25" s="355"/>
      <c r="G25" s="355"/>
      <c r="H25" s="355"/>
      <c r="I25" s="355"/>
      <c r="J25" s="355"/>
    </row>
    <row r="26" spans="1:10" ht="18.75" customHeight="1">
      <c r="A26" s="355"/>
      <c r="B26" s="355"/>
      <c r="C26" s="355"/>
      <c r="D26" s="355"/>
      <c r="E26" s="355"/>
      <c r="F26" s="355"/>
      <c r="G26" s="355"/>
      <c r="H26" s="355"/>
      <c r="I26" s="355"/>
      <c r="J26" s="355"/>
    </row>
    <row r="27" spans="1:10">
      <c r="A27" s="99"/>
      <c r="B27" s="99"/>
      <c r="C27" s="99"/>
      <c r="D27" s="99"/>
      <c r="E27" s="99"/>
      <c r="F27" s="99"/>
      <c r="G27" s="99"/>
      <c r="H27" s="99"/>
      <c r="I27" s="99"/>
      <c r="J27" s="99"/>
    </row>
    <row r="28" spans="1:10">
      <c r="A28" s="99"/>
      <c r="B28" s="99"/>
      <c r="C28" s="99"/>
      <c r="D28" s="99"/>
      <c r="E28" s="99"/>
      <c r="F28" s="99"/>
      <c r="G28" s="99"/>
      <c r="H28" s="99"/>
      <c r="I28" s="99"/>
      <c r="J28" s="99"/>
    </row>
    <row r="29" spans="1:10">
      <c r="A29" s="99"/>
      <c r="B29" s="99"/>
      <c r="C29" s="99"/>
      <c r="D29" s="99"/>
      <c r="E29" s="99"/>
      <c r="F29" s="99"/>
      <c r="G29" s="99"/>
      <c r="H29" s="99"/>
      <c r="I29" s="99"/>
      <c r="J29" s="99"/>
    </row>
    <row r="30" spans="1:10">
      <c r="A30" s="99"/>
      <c r="B30" s="99"/>
      <c r="C30" s="99"/>
      <c r="D30" s="99"/>
      <c r="E30" s="99"/>
      <c r="F30" s="99"/>
      <c r="G30" s="99"/>
      <c r="H30" s="99"/>
      <c r="I30" s="99"/>
      <c r="J30" s="99"/>
    </row>
    <row r="31" spans="1:10">
      <c r="A31" s="353" t="s">
        <v>41</v>
      </c>
      <c r="B31" s="353"/>
      <c r="C31" s="353"/>
      <c r="D31" s="353"/>
      <c r="E31" s="353"/>
      <c r="F31" s="353"/>
      <c r="G31" s="353"/>
      <c r="H31" s="353"/>
      <c r="I31" s="353"/>
      <c r="J31" s="353"/>
    </row>
    <row r="32" spans="1:10">
      <c r="A32" s="99"/>
      <c r="B32" s="99"/>
      <c r="C32" s="99"/>
      <c r="D32" s="99"/>
      <c r="E32" s="99"/>
      <c r="F32" s="99"/>
      <c r="G32" s="99"/>
      <c r="H32" s="99"/>
      <c r="I32" s="99"/>
      <c r="J32" s="99"/>
    </row>
    <row r="33" spans="1:10">
      <c r="A33" s="99"/>
      <c r="B33" s="99"/>
      <c r="C33" s="99"/>
      <c r="D33" s="99"/>
      <c r="E33" s="99"/>
      <c r="F33" s="99"/>
      <c r="G33" s="99"/>
      <c r="H33" s="99"/>
      <c r="I33" s="99"/>
      <c r="J33" s="99"/>
    </row>
    <row r="34" spans="1:10">
      <c r="A34" s="99"/>
      <c r="B34" s="99"/>
      <c r="C34" s="99"/>
      <c r="D34" s="99"/>
      <c r="E34" s="99"/>
      <c r="F34" s="99"/>
      <c r="G34" s="99"/>
      <c r="H34" s="99"/>
      <c r="I34" s="99"/>
      <c r="J34" s="99"/>
    </row>
    <row r="35" spans="1:10">
      <c r="A35" s="99"/>
      <c r="B35" s="99"/>
      <c r="C35" s="99"/>
      <c r="D35" s="99"/>
      <c r="E35" s="99"/>
      <c r="F35" s="99"/>
      <c r="G35" s="99"/>
      <c r="H35" s="99"/>
      <c r="I35" s="99"/>
      <c r="J35" s="99"/>
    </row>
    <row r="36" spans="1:10">
      <c r="A36" s="99"/>
      <c r="B36" s="99"/>
      <c r="C36" s="99"/>
      <c r="D36" s="99"/>
      <c r="E36" s="99"/>
      <c r="F36" s="99"/>
      <c r="G36" s="99"/>
      <c r="H36" s="99"/>
      <c r="I36" s="99"/>
      <c r="J36" s="99"/>
    </row>
    <row r="37" spans="1:10" ht="13.5" customHeight="1">
      <c r="A37" s="355" t="s">
        <v>90</v>
      </c>
      <c r="B37" s="355"/>
      <c r="C37" s="355"/>
      <c r="D37" s="99"/>
      <c r="E37" s="99"/>
      <c r="F37" s="99"/>
      <c r="G37" s="99"/>
      <c r="H37" s="99"/>
      <c r="I37" s="99"/>
      <c r="J37" s="99"/>
    </row>
    <row r="38" spans="1:10">
      <c r="A38" s="355"/>
      <c r="B38" s="355"/>
      <c r="C38" s="355"/>
      <c r="D38" s="99"/>
      <c r="E38" s="100" t="s">
        <v>26</v>
      </c>
      <c r="F38" s="100" t="s">
        <v>43</v>
      </c>
      <c r="G38" s="352">
        <f>総括表!I10</f>
        <v>0</v>
      </c>
      <c r="H38" s="352"/>
      <c r="I38" s="352"/>
      <c r="J38" s="99" t="s">
        <v>44</v>
      </c>
    </row>
    <row r="39" spans="1:10">
      <c r="A39" s="99"/>
      <c r="B39" s="99"/>
      <c r="C39" s="99"/>
      <c r="D39" s="99"/>
      <c r="E39" s="100"/>
      <c r="F39" s="100"/>
      <c r="G39" s="106"/>
      <c r="H39" s="106"/>
      <c r="I39" s="106"/>
      <c r="J39" s="99"/>
    </row>
    <row r="40" spans="1:10">
      <c r="A40" s="99"/>
      <c r="B40" s="99"/>
      <c r="C40" s="99"/>
      <c r="D40" s="99"/>
      <c r="E40" s="100" t="s">
        <v>91</v>
      </c>
      <c r="F40" s="100" t="s">
        <v>43</v>
      </c>
      <c r="G40" s="352">
        <f>総括表!H33</f>
        <v>0</v>
      </c>
      <c r="H40" s="352"/>
      <c r="I40" s="352"/>
      <c r="J40" s="99" t="s">
        <v>44</v>
      </c>
    </row>
    <row r="41" spans="1:10">
      <c r="A41" s="99"/>
      <c r="B41" s="99"/>
      <c r="C41" s="99"/>
      <c r="D41" s="99"/>
      <c r="E41" s="100"/>
      <c r="F41" s="100"/>
      <c r="G41" s="106"/>
      <c r="H41" s="106"/>
      <c r="I41" s="106"/>
      <c r="J41" s="99"/>
    </row>
    <row r="42" spans="1:10">
      <c r="A42" s="99"/>
      <c r="B42" s="99"/>
      <c r="C42" s="99"/>
      <c r="D42" s="99"/>
      <c r="E42" s="100" t="s">
        <v>92</v>
      </c>
      <c r="F42" s="100" t="s">
        <v>93</v>
      </c>
      <c r="G42" s="590">
        <f>総括表!K33</f>
        <v>0</v>
      </c>
      <c r="H42" s="590"/>
      <c r="I42" s="590"/>
      <c r="J42" s="99" t="s">
        <v>44</v>
      </c>
    </row>
    <row r="43" spans="1:10">
      <c r="A43" s="99"/>
      <c r="B43" s="99"/>
      <c r="C43" s="99"/>
      <c r="D43" s="99"/>
      <c r="E43" s="99"/>
      <c r="F43" s="99"/>
      <c r="G43" s="99"/>
      <c r="H43" s="99"/>
      <c r="I43" s="99"/>
      <c r="J43" s="99"/>
    </row>
    <row r="44" spans="1:10">
      <c r="A44" s="99"/>
      <c r="B44" s="99"/>
      <c r="C44" s="99"/>
      <c r="D44" s="99"/>
      <c r="E44" s="99"/>
      <c r="F44" s="99"/>
      <c r="G44" s="99"/>
      <c r="H44" s="99"/>
      <c r="I44" s="99"/>
      <c r="J44" s="99"/>
    </row>
    <row r="45" spans="1:10">
      <c r="A45" s="99"/>
      <c r="B45" s="99"/>
      <c r="C45" s="99"/>
      <c r="D45" s="99"/>
      <c r="E45" s="99"/>
      <c r="F45" s="99"/>
      <c r="G45" s="99"/>
      <c r="H45" s="99"/>
      <c r="I45" s="99"/>
      <c r="J45" s="99"/>
    </row>
    <row r="46" spans="1:10">
      <c r="A46" s="99"/>
      <c r="B46" s="99"/>
      <c r="C46" s="99"/>
      <c r="D46" s="99"/>
      <c r="E46" s="99"/>
      <c r="F46" s="99"/>
      <c r="G46" s="99"/>
      <c r="H46" s="99"/>
      <c r="I46" s="99"/>
      <c r="J46" s="99"/>
    </row>
    <row r="47" spans="1:10">
      <c r="A47" s="99"/>
      <c r="B47" s="99"/>
      <c r="C47" s="99"/>
      <c r="D47" s="99"/>
      <c r="E47" s="99"/>
      <c r="F47" s="99"/>
      <c r="G47" s="99"/>
      <c r="H47" s="99"/>
      <c r="I47" s="99"/>
      <c r="J47" s="99"/>
    </row>
    <row r="48" spans="1:10">
      <c r="A48" s="99" t="s">
        <v>45</v>
      </c>
      <c r="B48" s="99"/>
      <c r="C48" s="99"/>
      <c r="D48" s="99"/>
      <c r="E48" s="109" t="s">
        <v>46</v>
      </c>
      <c r="F48" s="99" t="s">
        <v>94</v>
      </c>
      <c r="G48" s="99"/>
      <c r="H48" s="99"/>
      <c r="I48" s="99" t="s">
        <v>95</v>
      </c>
      <c r="J48" s="99"/>
    </row>
    <row r="49" spans="1:10">
      <c r="A49" s="99"/>
      <c r="B49" s="99"/>
      <c r="C49" s="99"/>
      <c r="D49" s="99"/>
      <c r="E49" s="108"/>
      <c r="F49" s="99"/>
      <c r="G49" s="99"/>
      <c r="H49" s="99"/>
      <c r="I49" s="99"/>
      <c r="J49" s="99"/>
    </row>
    <row r="50" spans="1:10">
      <c r="A50" s="99"/>
      <c r="B50" s="99"/>
      <c r="C50" s="99"/>
      <c r="D50" s="99"/>
      <c r="E50" s="109" t="s">
        <v>96</v>
      </c>
      <c r="F50" s="99" t="s">
        <v>242</v>
      </c>
      <c r="G50" s="99"/>
      <c r="H50" s="99"/>
      <c r="I50" s="99" t="s">
        <v>69</v>
      </c>
      <c r="J50" s="99"/>
    </row>
    <row r="51" spans="1:10">
      <c r="A51" s="99"/>
      <c r="B51" s="99"/>
      <c r="C51" s="99"/>
      <c r="D51" s="99"/>
      <c r="E51" s="108"/>
      <c r="F51" s="99"/>
      <c r="G51" s="99"/>
      <c r="H51" s="99"/>
      <c r="I51" s="99"/>
      <c r="J51" s="99"/>
    </row>
    <row r="52" spans="1:10">
      <c r="A52" s="99"/>
      <c r="B52" s="99"/>
      <c r="C52" s="99"/>
      <c r="D52" s="99"/>
      <c r="E52" s="109" t="s">
        <v>98</v>
      </c>
      <c r="F52" s="99" t="s">
        <v>99</v>
      </c>
      <c r="G52" s="99"/>
      <c r="H52" s="99"/>
      <c r="I52" s="99"/>
      <c r="J52" s="99"/>
    </row>
    <row r="53" spans="1:10">
      <c r="A53" s="99"/>
      <c r="B53" s="99"/>
      <c r="C53" s="99"/>
      <c r="D53" s="99"/>
      <c r="E53" s="108"/>
      <c r="F53" s="99"/>
      <c r="G53" s="99"/>
      <c r="H53" s="99"/>
      <c r="I53" s="99"/>
      <c r="J53" s="99"/>
    </row>
    <row r="54" spans="1:10">
      <c r="A54" s="99"/>
      <c r="B54" s="99"/>
      <c r="C54" s="99"/>
      <c r="D54" s="99"/>
      <c r="E54" s="109" t="s">
        <v>100</v>
      </c>
      <c r="F54" s="99" t="s">
        <v>101</v>
      </c>
      <c r="G54" s="110"/>
      <c r="H54" s="103" t="s">
        <v>102</v>
      </c>
      <c r="I54" s="99"/>
      <c r="J54" s="99"/>
    </row>
    <row r="55" spans="1:10">
      <c r="A55" s="134" t="s">
        <v>260</v>
      </c>
      <c r="B55" s="134"/>
      <c r="C55" s="134"/>
      <c r="D55" s="134"/>
      <c r="E55" s="134"/>
      <c r="F55" s="134"/>
      <c r="G55" s="99"/>
      <c r="H55" s="99"/>
      <c r="I55" s="99"/>
      <c r="J55" s="99"/>
    </row>
    <row r="56" spans="1:10" ht="26.25" customHeight="1">
      <c r="A56" s="134"/>
      <c r="B56" s="134"/>
      <c r="C56" s="134"/>
      <c r="D56" s="134"/>
      <c r="E56" s="134"/>
      <c r="F56" s="134"/>
      <c r="G56" s="99"/>
      <c r="H56" s="99"/>
      <c r="I56" s="99"/>
      <c r="J56" s="99"/>
    </row>
    <row r="57" spans="1:10" ht="37.5" customHeight="1">
      <c r="A57" s="589" t="str">
        <f>総括表!C56&amp;"　競技力向上対策事業（国体強化対策事業）特別配分　収支決算書"</f>
        <v>　競技力向上対策事業（国体強化対策事業）特別配分　収支決算書</v>
      </c>
      <c r="B57" s="589"/>
      <c r="C57" s="589"/>
      <c r="D57" s="589"/>
      <c r="E57" s="589"/>
      <c r="F57" s="589"/>
      <c r="G57" s="589"/>
      <c r="H57" s="589"/>
      <c r="I57" s="589"/>
      <c r="J57" s="589"/>
    </row>
    <row r="58" spans="1:10" ht="15.75" customHeight="1">
      <c r="A58" s="134"/>
      <c r="B58" s="134"/>
      <c r="C58" s="134"/>
      <c r="D58" s="134"/>
      <c r="E58" s="134"/>
      <c r="F58" s="134"/>
      <c r="G58" s="99"/>
      <c r="H58" s="99"/>
      <c r="I58" s="99"/>
      <c r="J58" s="99"/>
    </row>
    <row r="59" spans="1:10">
      <c r="A59" s="134"/>
      <c r="B59" s="134"/>
      <c r="C59" s="134"/>
      <c r="D59" s="134"/>
      <c r="E59" s="134"/>
      <c r="F59" s="135"/>
      <c r="G59" s="99"/>
      <c r="H59" s="99"/>
      <c r="I59" s="99"/>
      <c r="J59" s="99"/>
    </row>
    <row r="60" spans="1:10" ht="36" customHeight="1">
      <c r="A60" s="134" t="s">
        <v>104</v>
      </c>
      <c r="B60" s="134"/>
      <c r="C60" s="134"/>
      <c r="D60" s="134"/>
      <c r="E60" s="134"/>
      <c r="F60" s="99"/>
      <c r="G60" s="99"/>
      <c r="H60" s="99"/>
      <c r="I60" s="99"/>
      <c r="J60" s="135" t="s">
        <v>56</v>
      </c>
    </row>
    <row r="61" spans="1:10" ht="36" customHeight="1">
      <c r="A61" s="592" t="s">
        <v>105</v>
      </c>
      <c r="B61" s="593"/>
      <c r="C61" s="593" t="s">
        <v>106</v>
      </c>
      <c r="D61" s="593"/>
      <c r="E61" s="593" t="s">
        <v>107</v>
      </c>
      <c r="F61" s="593"/>
      <c r="G61" s="593"/>
      <c r="H61" s="593" t="s">
        <v>108</v>
      </c>
      <c r="I61" s="593"/>
      <c r="J61" s="136" t="s">
        <v>241</v>
      </c>
    </row>
    <row r="62" spans="1:10" ht="36" customHeight="1">
      <c r="A62" s="594" t="s">
        <v>109</v>
      </c>
      <c r="B62" s="595"/>
      <c r="C62" s="598">
        <f>総括表!I10</f>
        <v>0</v>
      </c>
      <c r="D62" s="598"/>
      <c r="E62" s="598">
        <f>総括表!H33</f>
        <v>0</v>
      </c>
      <c r="F62" s="598"/>
      <c r="G62" s="598"/>
      <c r="H62" s="652">
        <f>E62-C62</f>
        <v>0</v>
      </c>
      <c r="I62" s="652"/>
      <c r="J62" s="137"/>
    </row>
    <row r="63" spans="1:10" ht="36" customHeight="1">
      <c r="A63" s="594" t="s">
        <v>61</v>
      </c>
      <c r="B63" s="595"/>
      <c r="C63" s="598">
        <f>二次追加申請様式!D62</f>
        <v>0</v>
      </c>
      <c r="D63" s="598"/>
      <c r="E63" s="598">
        <f>総括表!E36</f>
        <v>0</v>
      </c>
      <c r="F63" s="598"/>
      <c r="G63" s="598"/>
      <c r="H63" s="652">
        <f>E63-C63</f>
        <v>0</v>
      </c>
      <c r="I63" s="652"/>
      <c r="J63" s="137"/>
    </row>
    <row r="64" spans="1:10" ht="36" customHeight="1" thickBot="1">
      <c r="A64" s="596" t="s">
        <v>110</v>
      </c>
      <c r="B64" s="597"/>
      <c r="C64" s="599"/>
      <c r="D64" s="599"/>
      <c r="E64" s="599"/>
      <c r="F64" s="599"/>
      <c r="G64" s="599"/>
      <c r="H64" s="651">
        <f>E64-C64</f>
        <v>0</v>
      </c>
      <c r="I64" s="651"/>
      <c r="J64" s="194"/>
    </row>
    <row r="65" spans="1:10" ht="36" customHeight="1" thickTop="1">
      <c r="A65" s="600" t="s">
        <v>111</v>
      </c>
      <c r="B65" s="601"/>
      <c r="C65" s="604">
        <f>SUM(C62:D64)</f>
        <v>0</v>
      </c>
      <c r="D65" s="604"/>
      <c r="E65" s="604">
        <f>SUM(E62:F64)</f>
        <v>0</v>
      </c>
      <c r="F65" s="604"/>
      <c r="G65" s="604"/>
      <c r="H65" s="648">
        <f>SUM(H62:I64)</f>
        <v>0</v>
      </c>
      <c r="I65" s="648"/>
      <c r="J65" s="138"/>
    </row>
    <row r="66" spans="1:10" ht="120" customHeight="1">
      <c r="A66" s="134"/>
      <c r="B66" s="134"/>
      <c r="C66" s="134"/>
      <c r="D66" s="99"/>
      <c r="E66" s="134"/>
      <c r="F66" s="99"/>
      <c r="G66" s="99"/>
      <c r="H66" s="224"/>
      <c r="I66" s="225"/>
      <c r="J66" s="134"/>
    </row>
    <row r="67" spans="1:10" ht="36" customHeight="1">
      <c r="A67" s="134" t="s">
        <v>112</v>
      </c>
      <c r="B67" s="134"/>
      <c r="C67" s="134"/>
      <c r="D67" s="99"/>
      <c r="E67" s="134"/>
      <c r="F67" s="99"/>
      <c r="G67" s="99"/>
      <c r="H67" s="224"/>
      <c r="I67" s="225"/>
      <c r="J67" s="134"/>
    </row>
    <row r="68" spans="1:10" ht="36" customHeight="1">
      <c r="A68" s="592" t="s">
        <v>105</v>
      </c>
      <c r="B68" s="593"/>
      <c r="C68" s="593" t="s">
        <v>106</v>
      </c>
      <c r="D68" s="593"/>
      <c r="E68" s="593" t="s">
        <v>107</v>
      </c>
      <c r="F68" s="593"/>
      <c r="G68" s="593"/>
      <c r="H68" s="649" t="s">
        <v>108</v>
      </c>
      <c r="I68" s="649"/>
      <c r="J68" s="136" t="s">
        <v>241</v>
      </c>
    </row>
    <row r="69" spans="1:10" ht="36" customHeight="1" thickBot="1">
      <c r="A69" s="602" t="s">
        <v>65</v>
      </c>
      <c r="B69" s="597"/>
      <c r="C69" s="599">
        <f>C65</f>
        <v>0</v>
      </c>
      <c r="D69" s="599"/>
      <c r="E69" s="599">
        <f>E65</f>
        <v>0</v>
      </c>
      <c r="F69" s="599"/>
      <c r="G69" s="599"/>
      <c r="H69" s="650">
        <f>E69-C69</f>
        <v>0</v>
      </c>
      <c r="I69" s="650"/>
      <c r="J69" s="222"/>
    </row>
    <row r="70" spans="1:10" ht="36" customHeight="1" thickTop="1">
      <c r="A70" s="600" t="s">
        <v>111</v>
      </c>
      <c r="B70" s="601"/>
      <c r="C70" s="604">
        <f>SUM(C69:C69)</f>
        <v>0</v>
      </c>
      <c r="D70" s="604"/>
      <c r="E70" s="604">
        <f>SUM(E69:E69)</f>
        <v>0</v>
      </c>
      <c r="F70" s="604"/>
      <c r="G70" s="604"/>
      <c r="H70" s="648">
        <f>SUM(H69:H69)</f>
        <v>0</v>
      </c>
      <c r="I70" s="648"/>
      <c r="J70" s="139"/>
    </row>
    <row r="71" spans="1:10" ht="19.5" customHeight="1">
      <c r="A71" s="134"/>
      <c r="B71" s="134"/>
      <c r="C71" s="134"/>
      <c r="D71" s="134"/>
      <c r="E71" s="134"/>
      <c r="F71" s="134"/>
      <c r="G71" s="99"/>
      <c r="H71" s="99"/>
      <c r="I71" s="99"/>
      <c r="J71" s="99"/>
    </row>
    <row r="72" spans="1:10">
      <c r="A72" s="134" t="s">
        <v>113</v>
      </c>
      <c r="B72" s="134"/>
      <c r="C72" s="134"/>
      <c r="D72" s="134"/>
      <c r="E72" s="134"/>
      <c r="F72" s="134"/>
      <c r="G72" s="99"/>
      <c r="H72" s="99"/>
      <c r="I72" s="99"/>
      <c r="J72" s="99"/>
    </row>
    <row r="73" spans="1:10" ht="83.25" customHeight="1">
      <c r="A73" s="134"/>
      <c r="B73" s="134"/>
      <c r="C73" s="134"/>
      <c r="D73" s="134"/>
      <c r="E73" s="134"/>
      <c r="F73" s="134"/>
      <c r="G73" s="99"/>
      <c r="H73" s="99"/>
      <c r="I73" s="99"/>
      <c r="J73" s="99"/>
    </row>
    <row r="74" spans="1:10">
      <c r="A74" s="134"/>
      <c r="B74" s="99"/>
      <c r="C74" s="99"/>
      <c r="D74" s="603" t="str">
        <f>H3</f>
        <v>令和〇年〇月〇日</v>
      </c>
      <c r="E74" s="603"/>
      <c r="F74" s="134"/>
      <c r="G74" s="99"/>
      <c r="H74" s="99"/>
      <c r="I74" s="99"/>
      <c r="J74" s="99"/>
    </row>
    <row r="75" spans="1:10">
      <c r="A75" s="134"/>
      <c r="B75" s="134"/>
      <c r="C75" s="134"/>
      <c r="D75" s="134"/>
      <c r="E75" s="134"/>
      <c r="F75" s="134"/>
      <c r="G75" s="99"/>
      <c r="H75" s="99"/>
      <c r="I75" s="99"/>
      <c r="J75" s="99"/>
    </row>
    <row r="76" spans="1:10">
      <c r="A76" s="134"/>
      <c r="B76" s="134"/>
      <c r="C76" s="99"/>
      <c r="D76" s="99"/>
      <c r="E76" s="140" t="s">
        <v>114</v>
      </c>
      <c r="F76" s="141" t="str">
        <f>" "&amp;総括表!F2</f>
        <v xml:space="preserve"> 福井県○○協会（連盟）</v>
      </c>
      <c r="G76" s="99"/>
      <c r="H76" s="99"/>
      <c r="I76" s="99"/>
      <c r="J76" s="99"/>
    </row>
    <row r="77" spans="1:10">
      <c r="A77" s="134"/>
      <c r="B77" s="134"/>
      <c r="C77" s="99"/>
      <c r="D77" s="99"/>
      <c r="E77" s="135"/>
      <c r="F77" s="135"/>
      <c r="G77" s="99"/>
      <c r="H77" s="99"/>
      <c r="I77" s="99"/>
      <c r="J77" s="99"/>
    </row>
    <row r="78" spans="1:10">
      <c r="A78" s="134"/>
      <c r="B78" s="134"/>
      <c r="C78" s="99"/>
      <c r="D78" s="99"/>
      <c r="E78" s="140" t="s">
        <v>115</v>
      </c>
      <c r="F78" s="141" t="str">
        <f>" 会長　"&amp;総括表!E6&amp;"　㊞ 　"</f>
        <v xml:space="preserve"> 会長　　㊞ 　</v>
      </c>
      <c r="G78" s="99"/>
      <c r="H78" s="99"/>
      <c r="I78" s="99"/>
      <c r="J78" s="99"/>
    </row>
    <row r="79" spans="1:10">
      <c r="A79" s="99"/>
      <c r="B79" s="99"/>
      <c r="C79" s="99"/>
      <c r="D79" s="99"/>
      <c r="E79" s="99"/>
      <c r="F79" s="99"/>
      <c r="G79" s="99"/>
      <c r="H79" s="99"/>
      <c r="I79" s="99"/>
      <c r="J79" s="99"/>
    </row>
    <row r="80" spans="1:10">
      <c r="A80" s="99"/>
      <c r="B80" s="99"/>
      <c r="C80" s="99"/>
      <c r="D80" s="99"/>
      <c r="E80" s="99"/>
      <c r="F80" s="99"/>
      <c r="G80" s="99"/>
      <c r="H80" s="99"/>
      <c r="I80" s="99"/>
      <c r="J80" s="99"/>
    </row>
  </sheetData>
  <mergeCells count="48">
    <mergeCell ref="H15:J15"/>
    <mergeCell ref="I2:J2"/>
    <mergeCell ref="H3:J3"/>
    <mergeCell ref="E10:F10"/>
    <mergeCell ref="H11:J11"/>
    <mergeCell ref="H13:J13"/>
    <mergeCell ref="A19:J19"/>
    <mergeCell ref="A20:J20"/>
    <mergeCell ref="A25:J26"/>
    <mergeCell ref="A31:J31"/>
    <mergeCell ref="A37:C38"/>
    <mergeCell ref="G38:I38"/>
    <mergeCell ref="G40:I40"/>
    <mergeCell ref="G42:I42"/>
    <mergeCell ref="A57:J57"/>
    <mergeCell ref="A61:B61"/>
    <mergeCell ref="C61:D61"/>
    <mergeCell ref="E61:G61"/>
    <mergeCell ref="H61:I61"/>
    <mergeCell ref="A62:B62"/>
    <mergeCell ref="C62:D62"/>
    <mergeCell ref="E62:G62"/>
    <mergeCell ref="H62:I62"/>
    <mergeCell ref="A63:B63"/>
    <mergeCell ref="C63:D63"/>
    <mergeCell ref="E63:G63"/>
    <mergeCell ref="H63:I63"/>
    <mergeCell ref="A64:B64"/>
    <mergeCell ref="C64:D64"/>
    <mergeCell ref="E64:G64"/>
    <mergeCell ref="H64:I64"/>
    <mergeCell ref="A65:B65"/>
    <mergeCell ref="C65:D65"/>
    <mergeCell ref="E65:G65"/>
    <mergeCell ref="H65:I65"/>
    <mergeCell ref="A68:B68"/>
    <mergeCell ref="C68:D68"/>
    <mergeCell ref="E68:G68"/>
    <mergeCell ref="H68:I68"/>
    <mergeCell ref="A69:B69"/>
    <mergeCell ref="C69:D69"/>
    <mergeCell ref="E69:G69"/>
    <mergeCell ref="H69:I69"/>
    <mergeCell ref="A70:B70"/>
    <mergeCell ref="C70:D70"/>
    <mergeCell ref="E70:G70"/>
    <mergeCell ref="H70:I70"/>
    <mergeCell ref="D74:E74"/>
  </mergeCells>
  <phoneticPr fontId="2"/>
  <conditionalFormatting sqref="H3:J11">
    <cfRule type="cellIs" dxfId="18" priority="1" operator="equal">
      <formula>0</formula>
    </cfRule>
  </conditionalFormatting>
  <dataValidations count="1">
    <dataValidation type="textLength" operator="lessThan" allowBlank="1" showInputMessage="1" showErrorMessage="1" sqref="A5:J80" xr:uid="{84BBA086-CC23-4C92-9F53-E3ED54809743}">
      <formula1>0</formula1>
    </dataValidation>
  </dataValidations>
  <pageMargins left="0.7" right="0.7" top="0.75" bottom="0.75" header="0.3" footer="0.3"/>
  <pageSetup paperSize="9" scale="99" orientation="portrait" r:id="rId1"/>
  <rowBreaks count="1" manualBreakCount="1">
    <brk id="54" max="9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E2634-FA43-4DE0-923C-24A7FFB441F0}">
  <sheetPr>
    <tabColor rgb="FF00B0F0"/>
  </sheetPr>
  <dimension ref="A1:K141"/>
  <sheetViews>
    <sheetView view="pageBreakPreview" zoomScaleNormal="100" zoomScaleSheetLayoutView="100" workbookViewId="0">
      <selection activeCell="M33" sqref="M33"/>
    </sheetView>
  </sheetViews>
  <sheetFormatPr defaultRowHeight="13.5"/>
  <cols>
    <col min="1" max="10" width="9.25" style="99" customWidth="1"/>
    <col min="11" max="16384" width="9" style="99"/>
  </cols>
  <sheetData>
    <row r="1" spans="1:10">
      <c r="A1" s="99" t="s">
        <v>252</v>
      </c>
    </row>
    <row r="2" spans="1:10">
      <c r="H2" s="218"/>
      <c r="I2" s="347" t="s">
        <v>256</v>
      </c>
      <c r="J2" s="347"/>
    </row>
    <row r="3" spans="1:10">
      <c r="H3" s="644" t="s">
        <v>255</v>
      </c>
      <c r="I3" s="644"/>
      <c r="J3" s="644"/>
    </row>
    <row r="4" spans="1:10">
      <c r="H4" s="100"/>
      <c r="I4" s="100"/>
      <c r="J4" s="100"/>
    </row>
    <row r="5" spans="1:10">
      <c r="A5" s="99" t="s">
        <v>34</v>
      </c>
    </row>
    <row r="6" spans="1:10">
      <c r="A6" s="99" t="s">
        <v>35</v>
      </c>
    </row>
    <row r="10" spans="1:10">
      <c r="E10" s="353" t="s">
        <v>36</v>
      </c>
      <c r="F10" s="353"/>
      <c r="G10" s="101"/>
    </row>
    <row r="11" spans="1:10">
      <c r="F11" s="99" t="s">
        <v>37</v>
      </c>
      <c r="G11" s="100"/>
      <c r="H11" s="349">
        <f>総括表!E5</f>
        <v>0</v>
      </c>
      <c r="I11" s="349"/>
      <c r="J11" s="349"/>
    </row>
    <row r="12" spans="1:10" ht="3.75" customHeight="1">
      <c r="G12" s="100"/>
      <c r="H12" s="102"/>
      <c r="I12" s="102"/>
      <c r="J12" s="102"/>
    </row>
    <row r="13" spans="1:10">
      <c r="F13" s="103" t="s">
        <v>38</v>
      </c>
      <c r="G13" s="100"/>
      <c r="H13" s="349" t="str">
        <f>総括表!F2</f>
        <v>福井県○○協会（連盟）</v>
      </c>
      <c r="I13" s="349"/>
      <c r="J13" s="349"/>
    </row>
    <row r="14" spans="1:10" ht="3.75" customHeight="1">
      <c r="G14" s="100"/>
      <c r="H14" s="102"/>
      <c r="I14" s="102"/>
      <c r="J14" s="102"/>
    </row>
    <row r="15" spans="1:10" ht="14.25" customHeight="1">
      <c r="F15" s="103" t="s">
        <v>39</v>
      </c>
      <c r="G15" s="100"/>
      <c r="H15" s="349" t="str">
        <f>総括表!E6&amp;"    ㊞"</f>
        <v xml:space="preserve">    ㊞</v>
      </c>
      <c r="I15" s="349"/>
      <c r="J15" s="349"/>
    </row>
    <row r="19" spans="1:10" ht="19.5" customHeight="1">
      <c r="A19" s="354" t="str">
        <f>総括表!C2&amp;"　"&amp;総括表!B3</f>
        <v>令和  年度　競技力向上対策事業（国体強化対策事業）特別配分</v>
      </c>
      <c r="B19" s="354"/>
      <c r="C19" s="354"/>
      <c r="D19" s="354"/>
      <c r="E19" s="354"/>
      <c r="F19" s="354"/>
      <c r="G19" s="354"/>
      <c r="H19" s="354"/>
      <c r="I19" s="354"/>
      <c r="J19" s="354"/>
    </row>
    <row r="20" spans="1:10" ht="19.5" customHeight="1">
      <c r="A20" s="354" t="s">
        <v>40</v>
      </c>
      <c r="B20" s="354"/>
      <c r="C20" s="354"/>
      <c r="D20" s="354"/>
      <c r="E20" s="354"/>
      <c r="F20" s="354"/>
      <c r="G20" s="354"/>
      <c r="H20" s="354"/>
      <c r="I20" s="354"/>
      <c r="J20" s="354"/>
    </row>
    <row r="21" spans="1:10" ht="14.2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4.2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5" spans="1:10" ht="18.75" customHeight="1">
      <c r="A25" s="355" t="str">
        <f>"　"&amp;総括表!C2&amp;総括表!B3&amp;"について補助金の交付を受けたいので、関係書類を添え下記のとおり申請します。"</f>
        <v>　令和  年度競技力向上対策事業（国体強化対策事業）特別配分について補助金の交付を受けたいので、関係書類を添え下記のとおり申請します。</v>
      </c>
      <c r="B25" s="355"/>
      <c r="C25" s="355"/>
      <c r="D25" s="355"/>
      <c r="E25" s="355"/>
      <c r="F25" s="355"/>
      <c r="G25" s="355"/>
      <c r="H25" s="355"/>
      <c r="I25" s="355"/>
      <c r="J25" s="355"/>
    </row>
    <row r="26" spans="1:10" ht="18.75" customHeight="1">
      <c r="A26" s="355"/>
      <c r="B26" s="355"/>
      <c r="C26" s="355"/>
      <c r="D26" s="355"/>
      <c r="E26" s="355"/>
      <c r="F26" s="355"/>
      <c r="G26" s="355"/>
      <c r="H26" s="355"/>
      <c r="I26" s="355"/>
      <c r="J26" s="355"/>
    </row>
    <row r="31" spans="1:10">
      <c r="A31" s="353" t="s">
        <v>41</v>
      </c>
      <c r="B31" s="353"/>
      <c r="C31" s="353"/>
      <c r="D31" s="353"/>
      <c r="E31" s="353"/>
      <c r="F31" s="353"/>
      <c r="G31" s="353"/>
      <c r="H31" s="353"/>
      <c r="I31" s="353"/>
      <c r="J31" s="353"/>
    </row>
    <row r="37" spans="1:9" ht="13.5" customHeight="1">
      <c r="A37" s="105"/>
      <c r="B37" s="105"/>
      <c r="C37" s="105"/>
    </row>
    <row r="38" spans="1:9" ht="14.25">
      <c r="A38" s="99" t="s">
        <v>42</v>
      </c>
      <c r="B38" s="105"/>
      <c r="C38" s="105"/>
      <c r="E38" s="155" t="s">
        <v>43</v>
      </c>
      <c r="F38" s="351">
        <f>総括表!L10</f>
        <v>0</v>
      </c>
      <c r="G38" s="351"/>
      <c r="H38" s="351"/>
      <c r="I38" s="99" t="s">
        <v>44</v>
      </c>
    </row>
    <row r="39" spans="1:9">
      <c r="E39" s="100"/>
      <c r="F39" s="106"/>
      <c r="G39" s="106"/>
      <c r="H39" s="106"/>
    </row>
    <row r="40" spans="1:9">
      <c r="E40" s="100"/>
      <c r="F40" s="352"/>
      <c r="G40" s="352"/>
      <c r="H40" s="352"/>
    </row>
    <row r="41" spans="1:9">
      <c r="E41" s="100"/>
      <c r="F41" s="106"/>
      <c r="G41" s="106"/>
      <c r="H41" s="106"/>
    </row>
    <row r="42" spans="1:9">
      <c r="E42" s="100"/>
      <c r="F42" s="352"/>
      <c r="G42" s="352"/>
      <c r="H42" s="352"/>
    </row>
    <row r="48" spans="1:9">
      <c r="A48" s="99" t="s">
        <v>45</v>
      </c>
      <c r="E48" s="107" t="s">
        <v>46</v>
      </c>
      <c r="F48" s="99" t="s">
        <v>47</v>
      </c>
      <c r="I48" s="99" t="s">
        <v>33</v>
      </c>
    </row>
    <row r="49" spans="1:10">
      <c r="E49" s="101"/>
    </row>
    <row r="50" spans="1:10">
      <c r="E50" s="107" t="s">
        <v>48</v>
      </c>
      <c r="F50" s="99" t="s">
        <v>52</v>
      </c>
      <c r="I50" s="99" t="s">
        <v>53</v>
      </c>
    </row>
    <row r="51" spans="1:10">
      <c r="E51" s="101"/>
    </row>
    <row r="52" spans="1:10">
      <c r="E52" s="107"/>
    </row>
    <row r="53" spans="1:10">
      <c r="E53" s="108"/>
    </row>
    <row r="54" spans="1:10">
      <c r="E54" s="109"/>
      <c r="F54" s="110"/>
      <c r="G54" s="110"/>
      <c r="H54" s="103"/>
    </row>
    <row r="55" spans="1:10" ht="14.25" thickBot="1">
      <c r="A55" s="158" t="s">
        <v>257</v>
      </c>
      <c r="B55" s="142"/>
      <c r="C55" s="143"/>
      <c r="D55" s="143"/>
    </row>
    <row r="56" spans="1:10" ht="39" customHeight="1" thickTop="1">
      <c r="A56" s="144"/>
      <c r="B56" s="144"/>
      <c r="C56" s="144"/>
      <c r="D56" s="144"/>
    </row>
    <row r="57" spans="1:10" ht="27" customHeight="1">
      <c r="A57" s="346" t="str">
        <f>総括表!C56&amp;"　"&amp;"競技力向上対策事業（国体強化対策事業）特別配分　収支予算書"</f>
        <v>　競技力向上対策事業（国体強化対策事業）特別配分　収支予算書</v>
      </c>
      <c r="B57" s="346"/>
      <c r="C57" s="346"/>
      <c r="D57" s="346"/>
      <c r="E57" s="346"/>
      <c r="F57" s="346"/>
      <c r="G57" s="346"/>
      <c r="H57" s="346"/>
      <c r="I57" s="346"/>
      <c r="J57" s="346"/>
    </row>
    <row r="58" spans="1:10" ht="51.75" customHeight="1">
      <c r="A58" s="145"/>
      <c r="B58" s="145"/>
      <c r="C58" s="145"/>
      <c r="D58" s="145"/>
    </row>
    <row r="59" spans="1:10" ht="30" customHeight="1">
      <c r="A59" s="358" t="s">
        <v>55</v>
      </c>
      <c r="B59" s="358"/>
      <c r="C59" s="146"/>
      <c r="I59" s="384" t="s">
        <v>56</v>
      </c>
      <c r="J59" s="384"/>
    </row>
    <row r="60" spans="1:10" ht="30" customHeight="1">
      <c r="A60" s="360" t="s">
        <v>57</v>
      </c>
      <c r="B60" s="360"/>
      <c r="C60" s="368"/>
      <c r="D60" s="359" t="s">
        <v>58</v>
      </c>
      <c r="E60" s="360"/>
      <c r="F60" s="360"/>
      <c r="G60" s="361"/>
      <c r="H60" s="403" t="s">
        <v>59</v>
      </c>
      <c r="I60" s="360"/>
      <c r="J60" s="360"/>
    </row>
    <row r="61" spans="1:10" ht="30" customHeight="1">
      <c r="A61" s="369" t="s">
        <v>60</v>
      </c>
      <c r="B61" s="369"/>
      <c r="C61" s="370"/>
      <c r="D61" s="362">
        <f>総括表!E39</f>
        <v>0</v>
      </c>
      <c r="E61" s="363"/>
      <c r="F61" s="363"/>
      <c r="G61" s="364"/>
      <c r="H61" s="404"/>
      <c r="I61" s="405"/>
      <c r="J61" s="405"/>
    </row>
    <row r="62" spans="1:10" ht="30" customHeight="1">
      <c r="A62" s="371" t="s">
        <v>61</v>
      </c>
      <c r="B62" s="371"/>
      <c r="C62" s="372"/>
      <c r="D62" s="641"/>
      <c r="E62" s="642"/>
      <c r="F62" s="642"/>
      <c r="G62" s="643"/>
      <c r="H62" s="406"/>
      <c r="I62" s="407"/>
      <c r="J62" s="407"/>
    </row>
    <row r="63" spans="1:10" ht="30" customHeight="1" thickBot="1">
      <c r="A63" s="399" t="s">
        <v>62</v>
      </c>
      <c r="B63" s="399"/>
      <c r="C63" s="400"/>
      <c r="D63" s="393"/>
      <c r="E63" s="394"/>
      <c r="F63" s="394"/>
      <c r="G63" s="395"/>
      <c r="H63" s="408"/>
      <c r="I63" s="409"/>
      <c r="J63" s="409"/>
    </row>
    <row r="64" spans="1:10" ht="30" customHeight="1" thickTop="1">
      <c r="A64" s="401" t="s">
        <v>63</v>
      </c>
      <c r="B64" s="401"/>
      <c r="C64" s="402"/>
      <c r="D64" s="396">
        <f>SUM(D61:G63)</f>
        <v>0</v>
      </c>
      <c r="E64" s="397"/>
      <c r="F64" s="397"/>
      <c r="G64" s="398"/>
      <c r="H64" s="410"/>
      <c r="I64" s="411"/>
      <c r="J64" s="411"/>
    </row>
    <row r="65" spans="1:10" ht="30" customHeight="1">
      <c r="A65" s="147"/>
      <c r="B65" s="147"/>
      <c r="D65" s="148"/>
      <c r="H65" s="191"/>
      <c r="I65" s="146"/>
    </row>
    <row r="66" spans="1:10" ht="30" customHeight="1">
      <c r="A66" s="147"/>
      <c r="B66" s="147"/>
      <c r="D66" s="148"/>
      <c r="I66" s="146"/>
    </row>
    <row r="67" spans="1:10" ht="30" customHeight="1">
      <c r="A67" s="146"/>
      <c r="B67" s="146"/>
      <c r="D67" s="146"/>
      <c r="I67" s="146"/>
    </row>
    <row r="68" spans="1:10" ht="21" customHeight="1">
      <c r="A68" s="146" t="s">
        <v>64</v>
      </c>
      <c r="B68" s="146"/>
      <c r="D68" s="146"/>
      <c r="I68" s="146"/>
    </row>
    <row r="69" spans="1:10" ht="30" customHeight="1" thickBot="1">
      <c r="A69" s="357" t="s">
        <v>57</v>
      </c>
      <c r="B69" s="356"/>
      <c r="C69" s="356"/>
      <c r="D69" s="356" t="s">
        <v>58</v>
      </c>
      <c r="E69" s="356"/>
      <c r="F69" s="356"/>
      <c r="G69" s="356"/>
      <c r="H69" s="356" t="s">
        <v>59</v>
      </c>
      <c r="I69" s="356"/>
      <c r="J69" s="379"/>
    </row>
    <row r="70" spans="1:10" ht="30" customHeight="1" thickTop="1" thickBot="1">
      <c r="A70" s="389" t="s">
        <v>65</v>
      </c>
      <c r="B70" s="390"/>
      <c r="C70" s="390"/>
      <c r="D70" s="387">
        <f>D64</f>
        <v>0</v>
      </c>
      <c r="E70" s="387"/>
      <c r="F70" s="387"/>
      <c r="G70" s="387"/>
      <c r="H70" s="380"/>
      <c r="I70" s="380"/>
      <c r="J70" s="381"/>
    </row>
    <row r="71" spans="1:10" ht="30" customHeight="1" thickTop="1" thickBot="1">
      <c r="A71" s="389"/>
      <c r="B71" s="390"/>
      <c r="C71" s="390"/>
      <c r="D71" s="387"/>
      <c r="E71" s="387"/>
      <c r="F71" s="387"/>
      <c r="G71" s="387"/>
      <c r="H71" s="380"/>
      <c r="I71" s="380"/>
      <c r="J71" s="381"/>
    </row>
    <row r="72" spans="1:10" ht="30" customHeight="1" thickTop="1" thickBot="1">
      <c r="A72" s="389"/>
      <c r="B72" s="390"/>
      <c r="C72" s="390"/>
      <c r="D72" s="387"/>
      <c r="E72" s="387"/>
      <c r="F72" s="387"/>
      <c r="G72" s="387"/>
      <c r="H72" s="380"/>
      <c r="I72" s="380"/>
      <c r="J72" s="381"/>
    </row>
    <row r="73" spans="1:10" ht="30" customHeight="1" thickTop="1" thickBot="1">
      <c r="A73" s="389"/>
      <c r="B73" s="390"/>
      <c r="C73" s="390"/>
      <c r="D73" s="387"/>
      <c r="E73" s="387"/>
      <c r="F73" s="387"/>
      <c r="G73" s="387"/>
      <c r="H73" s="380"/>
      <c r="I73" s="380"/>
      <c r="J73" s="381"/>
    </row>
    <row r="74" spans="1:10" ht="30" customHeight="1" thickTop="1">
      <c r="A74" s="391" t="s">
        <v>63</v>
      </c>
      <c r="B74" s="392"/>
      <c r="C74" s="392"/>
      <c r="D74" s="388">
        <f>SUM(D70)</f>
        <v>0</v>
      </c>
      <c r="E74" s="388"/>
      <c r="F74" s="388"/>
      <c r="G74" s="388"/>
      <c r="H74" s="382"/>
      <c r="I74" s="382"/>
      <c r="J74" s="383"/>
    </row>
    <row r="75" spans="1:10" ht="21" customHeight="1">
      <c r="A75" s="146"/>
      <c r="B75" s="146"/>
      <c r="C75" s="149" t="str">
        <f>IF(D64=D74,"　","NG")</f>
        <v>　</v>
      </c>
      <c r="D75" s="146"/>
    </row>
    <row r="76" spans="1:10" ht="21" customHeight="1">
      <c r="A76" s="146"/>
      <c r="B76" s="146"/>
      <c r="C76" s="149"/>
      <c r="D76" s="146"/>
    </row>
    <row r="77" spans="1:10" ht="21" customHeight="1">
      <c r="A77" s="146"/>
      <c r="B77" s="146"/>
      <c r="C77" s="149"/>
      <c r="D77" s="146"/>
    </row>
    <row r="78" spans="1:10" ht="21" customHeight="1">
      <c r="A78" s="146"/>
      <c r="B78" s="146"/>
      <c r="C78" s="149"/>
      <c r="D78" s="146"/>
    </row>
    <row r="79" spans="1:10" ht="21" customHeight="1">
      <c r="A79" s="385" t="s">
        <v>66</v>
      </c>
      <c r="B79" s="385"/>
      <c r="C79" s="385"/>
      <c r="D79" s="385"/>
    </row>
    <row r="80" spans="1:10" ht="21" customHeight="1">
      <c r="A80" s="146"/>
      <c r="B80" s="146"/>
      <c r="C80" s="146"/>
      <c r="D80" s="146"/>
    </row>
    <row r="81" spans="1:11" ht="21" customHeight="1">
      <c r="A81" s="146"/>
      <c r="B81" s="146"/>
      <c r="D81" s="108"/>
      <c r="E81" s="109" t="str">
        <f>H3</f>
        <v>令和○年〇月○日</v>
      </c>
    </row>
    <row r="82" spans="1:11" ht="21" customHeight="1">
      <c r="A82" s="146"/>
      <c r="B82" s="146"/>
      <c r="E82" s="150" t="s">
        <v>67</v>
      </c>
      <c r="F82" s="151" t="str">
        <f>"　"&amp;総括表!F2</f>
        <v>　福井県○○協会（連盟）</v>
      </c>
    </row>
    <row r="83" spans="1:11" ht="21" customHeight="1">
      <c r="A83" s="146"/>
      <c r="B83" s="146"/>
      <c r="E83" s="150" t="s">
        <v>68</v>
      </c>
      <c r="F83" s="151" t="str">
        <f>"　会長　"&amp;総括表!E6&amp;"　　㊞"</f>
        <v>　会長　　　㊞</v>
      </c>
    </row>
    <row r="84" spans="1:11" ht="21" customHeight="1"/>
    <row r="85" spans="1:11" ht="21" customHeight="1"/>
    <row r="86" spans="1:11" ht="20.25" customHeight="1">
      <c r="A86" s="131" t="s">
        <v>258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1">
      <c r="A87" s="30"/>
      <c r="B87" s="30"/>
      <c r="C87" s="30"/>
      <c r="D87" s="30"/>
      <c r="E87" s="30"/>
      <c r="F87" s="30"/>
      <c r="G87" s="30"/>
      <c r="H87" s="88"/>
      <c r="J87" s="190" t="str">
        <f>I2</f>
        <v>第　　号</v>
      </c>
    </row>
    <row r="88" spans="1:11">
      <c r="A88" s="30"/>
      <c r="B88" s="30"/>
      <c r="C88" s="30"/>
      <c r="D88" s="30"/>
      <c r="E88" s="30"/>
      <c r="F88" s="30"/>
      <c r="G88" s="30"/>
      <c r="H88" s="109"/>
      <c r="I88" s="639" t="str">
        <f>H3</f>
        <v>令和○年〇月○日</v>
      </c>
      <c r="J88" s="640"/>
      <c r="K88" s="108"/>
    </row>
    <row r="89" spans="1:11">
      <c r="A89" s="132"/>
      <c r="B89" s="30"/>
      <c r="C89" s="30"/>
      <c r="D89" s="30"/>
      <c r="E89" s="30"/>
      <c r="F89" s="30"/>
      <c r="G89" s="30"/>
      <c r="H89" s="30"/>
      <c r="I89" s="30"/>
      <c r="J89" s="30"/>
    </row>
    <row r="90" spans="1:11">
      <c r="A90" s="103" t="s">
        <v>81</v>
      </c>
      <c r="B90" s="30"/>
      <c r="C90" s="30"/>
      <c r="D90" s="30"/>
      <c r="E90" s="30"/>
      <c r="F90" s="30"/>
      <c r="G90" s="30"/>
      <c r="H90" s="30"/>
      <c r="I90" s="30"/>
      <c r="J90" s="30"/>
    </row>
    <row r="91" spans="1:11">
      <c r="A91" s="103" t="s">
        <v>82</v>
      </c>
      <c r="B91" s="30"/>
      <c r="C91" s="30"/>
      <c r="D91" s="30"/>
      <c r="E91" s="30"/>
      <c r="F91" s="30"/>
      <c r="G91" s="30"/>
      <c r="H91" s="30"/>
      <c r="I91" s="30"/>
      <c r="J91" s="30"/>
    </row>
    <row r="92" spans="1:11">
      <c r="A92" s="103"/>
      <c r="B92" s="30"/>
      <c r="C92" s="30"/>
      <c r="D92" s="30"/>
      <c r="E92" s="30"/>
      <c r="F92" s="30"/>
      <c r="G92" s="30"/>
      <c r="H92" s="30"/>
      <c r="I92" s="30"/>
      <c r="J92" s="30"/>
    </row>
    <row r="93" spans="1:11">
      <c r="A93" s="132"/>
      <c r="B93" s="30"/>
      <c r="C93" s="30"/>
      <c r="D93" s="30"/>
      <c r="E93" s="30"/>
      <c r="F93" s="30"/>
      <c r="G93" s="30"/>
      <c r="H93" s="30"/>
      <c r="I93" s="30"/>
      <c r="J93" s="30"/>
    </row>
    <row r="94" spans="1:11">
      <c r="A94" s="30"/>
      <c r="C94" s="30"/>
      <c r="D94" s="30"/>
      <c r="E94" s="353" t="s">
        <v>83</v>
      </c>
      <c r="F94" s="353"/>
      <c r="G94" s="30"/>
      <c r="H94" s="30"/>
      <c r="I94" s="30"/>
      <c r="J94" s="30"/>
    </row>
    <row r="95" spans="1:11">
      <c r="A95" s="30"/>
      <c r="C95" s="30"/>
      <c r="D95" s="30"/>
      <c r="E95" s="30"/>
      <c r="F95" s="100" t="s">
        <v>84</v>
      </c>
      <c r="G95" s="30"/>
      <c r="H95" s="349">
        <f>総括表!E5</f>
        <v>0</v>
      </c>
      <c r="I95" s="349"/>
      <c r="J95" s="349"/>
    </row>
    <row r="96" spans="1:11">
      <c r="A96" s="30"/>
      <c r="C96" s="30"/>
      <c r="D96" s="30"/>
      <c r="E96" s="30"/>
      <c r="F96" s="100"/>
      <c r="G96" s="30"/>
      <c r="H96" s="102"/>
      <c r="I96" s="102"/>
      <c r="J96" s="102"/>
    </row>
    <row r="97" spans="1:10">
      <c r="A97" s="30"/>
      <c r="C97" s="30"/>
      <c r="D97" s="30"/>
      <c r="E97" s="30"/>
      <c r="F97" s="100" t="s">
        <v>85</v>
      </c>
      <c r="G97" s="30"/>
      <c r="H97" s="349" t="str">
        <f>総括表!F2</f>
        <v>福井県○○協会（連盟）</v>
      </c>
      <c r="I97" s="349"/>
      <c r="J97" s="349"/>
    </row>
    <row r="98" spans="1:10">
      <c r="A98" s="30"/>
      <c r="C98" s="30"/>
      <c r="D98" s="30"/>
      <c r="E98" s="30"/>
      <c r="F98" s="100"/>
      <c r="G98" s="30"/>
      <c r="H98" s="102"/>
      <c r="I98" s="102"/>
      <c r="J98" s="102"/>
    </row>
    <row r="99" spans="1:10">
      <c r="A99" s="30"/>
      <c r="B99" s="103"/>
      <c r="C99" s="30"/>
      <c r="D99" s="30"/>
      <c r="E99" s="30"/>
      <c r="F99" s="100" t="s">
        <v>86</v>
      </c>
      <c r="G99" s="30"/>
      <c r="H99" s="349" t="str">
        <f>総括表!E6&amp;"　 ㊞"</f>
        <v>　 ㊞</v>
      </c>
      <c r="I99" s="349"/>
      <c r="J99" s="349"/>
    </row>
    <row r="100" spans="1:10">
      <c r="A100" s="30"/>
      <c r="B100" s="103"/>
      <c r="C100" s="30"/>
      <c r="D100" s="30"/>
      <c r="E100" s="30"/>
      <c r="F100" s="100"/>
      <c r="G100" s="30"/>
      <c r="H100" s="78"/>
      <c r="I100" s="78"/>
      <c r="J100" s="78"/>
    </row>
    <row r="101" spans="1:10">
      <c r="A101" s="30"/>
      <c r="B101" s="103"/>
      <c r="C101" s="30"/>
      <c r="D101" s="30"/>
      <c r="E101" s="30"/>
      <c r="F101" s="100"/>
      <c r="G101" s="30"/>
      <c r="H101" s="78"/>
      <c r="I101" s="78"/>
      <c r="J101" s="78"/>
    </row>
    <row r="102" spans="1:10">
      <c r="A102" s="103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>
      <c r="A103" s="103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>
      <c r="A104" s="103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ht="14.25">
      <c r="A105" s="378" t="str">
        <f>総括表!C87&amp;"　"&amp;総括表!B88</f>
        <v>　</v>
      </c>
      <c r="B105" s="378"/>
      <c r="C105" s="378"/>
      <c r="D105" s="378"/>
      <c r="E105" s="378"/>
      <c r="F105" s="378"/>
      <c r="G105" s="378"/>
      <c r="H105" s="378"/>
      <c r="I105" s="378"/>
      <c r="J105" s="378"/>
    </row>
    <row r="106" spans="1:10" ht="30" customHeight="1">
      <c r="A106" s="378" t="s">
        <v>240</v>
      </c>
      <c r="B106" s="378"/>
      <c r="C106" s="378"/>
      <c r="D106" s="378"/>
      <c r="E106" s="378"/>
      <c r="F106" s="378"/>
      <c r="G106" s="378"/>
      <c r="H106" s="378"/>
      <c r="I106" s="378"/>
      <c r="J106" s="378"/>
    </row>
    <row r="107" spans="1:10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>
      <c r="A117" s="373" t="str">
        <f>"　"&amp;総括表!C87&amp;総括表!B88&amp;"補助金として、"&amp;" 下記の金額を交付されるよう請求します。"</f>
        <v>　補助金として、 下記の金額を交付されるよう請求します。</v>
      </c>
      <c r="B117" s="373"/>
      <c r="C117" s="373"/>
      <c r="D117" s="373"/>
      <c r="E117" s="373"/>
      <c r="F117" s="373"/>
      <c r="G117" s="373"/>
      <c r="H117" s="373"/>
      <c r="I117" s="373"/>
      <c r="J117" s="373"/>
    </row>
    <row r="118" spans="1:10">
      <c r="A118" s="373"/>
      <c r="B118" s="373"/>
      <c r="C118" s="373"/>
      <c r="D118" s="373"/>
      <c r="E118" s="373"/>
      <c r="F118" s="373"/>
      <c r="G118" s="373"/>
      <c r="H118" s="373"/>
      <c r="I118" s="373"/>
      <c r="J118" s="373"/>
    </row>
    <row r="119" spans="1:10">
      <c r="A119" s="103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>
      <c r="A120" s="103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>
      <c r="A121" s="374"/>
      <c r="B121" s="374"/>
      <c r="C121" s="374"/>
      <c r="D121" s="374"/>
      <c r="E121" s="374"/>
      <c r="F121" s="374"/>
      <c r="G121" s="374"/>
      <c r="H121" s="374"/>
      <c r="I121" s="374"/>
      <c r="J121" s="374"/>
    </row>
    <row r="122" spans="1:10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</row>
    <row r="123" spans="1:10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</row>
    <row r="124" spans="1:10">
      <c r="A124" s="103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>
      <c r="A125" s="103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ht="18.75">
      <c r="A126" s="103"/>
      <c r="B126" s="154">
        <v>1</v>
      </c>
      <c r="C126" s="153" t="s">
        <v>87</v>
      </c>
      <c r="D126" s="375">
        <f>総括表!L10</f>
        <v>0</v>
      </c>
      <c r="E126" s="376"/>
      <c r="F126" s="153" t="s">
        <v>44</v>
      </c>
      <c r="G126" s="30"/>
      <c r="H126" s="30"/>
      <c r="I126" s="30"/>
      <c r="J126" s="30"/>
    </row>
    <row r="127" spans="1:10">
      <c r="A127" s="103"/>
      <c r="B127" s="88"/>
      <c r="C127" s="30"/>
      <c r="D127" s="30"/>
      <c r="E127" s="30"/>
      <c r="F127" s="30"/>
      <c r="G127" s="30"/>
      <c r="H127" s="30"/>
      <c r="I127" s="30"/>
      <c r="J127" s="30"/>
    </row>
    <row r="128" spans="1:10">
      <c r="A128" s="132"/>
      <c r="B128" s="30"/>
      <c r="C128" s="30"/>
      <c r="D128" s="30"/>
      <c r="E128" s="30"/>
      <c r="F128" s="88"/>
      <c r="G128" s="30"/>
      <c r="H128" s="377"/>
      <c r="I128" s="377"/>
      <c r="J128" s="30"/>
    </row>
    <row r="129" spans="1:10">
      <c r="A129" s="132"/>
      <c r="B129" s="30"/>
      <c r="C129" s="30"/>
      <c r="D129" s="30"/>
      <c r="E129" s="30"/>
      <c r="F129" s="88"/>
      <c r="G129" s="30"/>
      <c r="H129" s="82"/>
      <c r="I129" s="82"/>
      <c r="J129" s="30"/>
    </row>
    <row r="130" spans="1:10">
      <c r="A130" s="132"/>
      <c r="B130" s="30"/>
      <c r="C130" s="30"/>
      <c r="D130" s="30"/>
      <c r="E130" s="30"/>
      <c r="F130" s="88"/>
      <c r="G130" s="30"/>
      <c r="H130" s="82"/>
      <c r="I130" s="82"/>
      <c r="J130" s="30"/>
    </row>
    <row r="131" spans="1:10">
      <c r="A131" s="103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>
      <c r="A132" s="103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>
      <c r="A133" s="103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>
      <c r="A134" s="103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>
      <c r="A135" s="132"/>
      <c r="B135" s="30"/>
      <c r="C135" s="30"/>
      <c r="D135" s="30"/>
      <c r="E135" s="109"/>
      <c r="F135" s="30"/>
      <c r="G135" s="30"/>
      <c r="H135" s="30"/>
      <c r="I135" s="30"/>
      <c r="J135" s="30"/>
    </row>
    <row r="136" spans="1:10">
      <c r="A136" s="103"/>
      <c r="B136" s="30"/>
      <c r="C136" s="30"/>
      <c r="D136" s="30"/>
      <c r="E136" s="108"/>
      <c r="F136" s="30"/>
      <c r="G136" s="30"/>
      <c r="H136" s="30"/>
      <c r="I136" s="30"/>
      <c r="J136" s="30"/>
    </row>
    <row r="137" spans="1:10">
      <c r="A137" s="132"/>
      <c r="B137" s="30"/>
      <c r="C137" s="30"/>
      <c r="D137" s="30"/>
      <c r="E137" s="109"/>
      <c r="F137" s="30"/>
      <c r="G137" s="30"/>
      <c r="H137" s="30"/>
      <c r="I137" s="30"/>
      <c r="J137" s="30"/>
    </row>
    <row r="138" spans="1:10">
      <c r="A138" s="103"/>
      <c r="B138" s="30"/>
      <c r="C138" s="30"/>
      <c r="D138" s="30"/>
      <c r="E138" s="108"/>
      <c r="F138" s="30"/>
      <c r="G138" s="30"/>
      <c r="H138" s="30"/>
      <c r="I138" s="30"/>
      <c r="J138" s="30"/>
    </row>
    <row r="139" spans="1:10">
      <c r="A139" s="103"/>
      <c r="B139" s="30"/>
      <c r="C139" s="30"/>
      <c r="D139" s="30"/>
      <c r="E139" s="109"/>
      <c r="F139" s="30"/>
      <c r="G139" s="30"/>
      <c r="H139" s="30"/>
      <c r="I139" s="30"/>
      <c r="J139" s="30"/>
    </row>
    <row r="140" spans="1:10">
      <c r="A140" s="77"/>
      <c r="B140" s="30"/>
      <c r="C140" s="30"/>
      <c r="D140" s="30"/>
      <c r="E140" s="133"/>
      <c r="F140" s="30"/>
      <c r="G140" s="30"/>
      <c r="H140" s="30"/>
      <c r="I140" s="30"/>
      <c r="J140" s="30"/>
    </row>
    <row r="141" spans="1:10">
      <c r="A141" s="77"/>
      <c r="B141" s="30"/>
      <c r="C141" s="30"/>
      <c r="D141" s="30"/>
      <c r="E141" s="133"/>
      <c r="F141" s="30"/>
      <c r="G141" s="30"/>
      <c r="H141" s="30"/>
      <c r="I141" s="30"/>
      <c r="J141" s="30"/>
    </row>
  </sheetData>
  <mergeCells count="52">
    <mergeCell ref="F40:H40"/>
    <mergeCell ref="I2:J2"/>
    <mergeCell ref="H3:J3"/>
    <mergeCell ref="E10:F10"/>
    <mergeCell ref="H11:J11"/>
    <mergeCell ref="H13:J13"/>
    <mergeCell ref="H15:J15"/>
    <mergeCell ref="A19:J19"/>
    <mergeCell ref="A20:J20"/>
    <mergeCell ref="A25:J26"/>
    <mergeCell ref="A31:J31"/>
    <mergeCell ref="F38:H38"/>
    <mergeCell ref="F42:H42"/>
    <mergeCell ref="A57:J57"/>
    <mergeCell ref="A59:B59"/>
    <mergeCell ref="I59:J59"/>
    <mergeCell ref="A60:C60"/>
    <mergeCell ref="D60:G60"/>
    <mergeCell ref="H60:J60"/>
    <mergeCell ref="A61:C61"/>
    <mergeCell ref="D61:G61"/>
    <mergeCell ref="H61:J61"/>
    <mergeCell ref="A62:C62"/>
    <mergeCell ref="D62:G62"/>
    <mergeCell ref="H62:J62"/>
    <mergeCell ref="A63:C63"/>
    <mergeCell ref="D63:G63"/>
    <mergeCell ref="H63:J63"/>
    <mergeCell ref="A64:C64"/>
    <mergeCell ref="D64:G64"/>
    <mergeCell ref="H64:J64"/>
    <mergeCell ref="E94:F94"/>
    <mergeCell ref="A69:C69"/>
    <mergeCell ref="D69:G69"/>
    <mergeCell ref="H69:J69"/>
    <mergeCell ref="A70:C73"/>
    <mergeCell ref="D70:G73"/>
    <mergeCell ref="H70:J73"/>
    <mergeCell ref="A74:C74"/>
    <mergeCell ref="D74:G74"/>
    <mergeCell ref="H74:J74"/>
    <mergeCell ref="A79:D79"/>
    <mergeCell ref="I88:J88"/>
    <mergeCell ref="A121:J121"/>
    <mergeCell ref="D126:E126"/>
    <mergeCell ref="H128:I128"/>
    <mergeCell ref="H95:J95"/>
    <mergeCell ref="H97:J97"/>
    <mergeCell ref="H99:J99"/>
    <mergeCell ref="A105:J105"/>
    <mergeCell ref="A106:J106"/>
    <mergeCell ref="A117:J118"/>
  </mergeCells>
  <phoneticPr fontId="2"/>
  <conditionalFormatting sqref="H3:J11 D81">
    <cfRule type="cellIs" dxfId="17" priority="6" operator="equal">
      <formula>0</formula>
    </cfRule>
  </conditionalFormatting>
  <conditionalFormatting sqref="H95:J95">
    <cfRule type="cellIs" dxfId="16" priority="5" operator="equal">
      <formula>0</formula>
    </cfRule>
  </conditionalFormatting>
  <conditionalFormatting sqref="I87:J87">
    <cfRule type="cellIs" dxfId="15" priority="4" operator="equal">
      <formula>0</formula>
    </cfRule>
  </conditionalFormatting>
  <conditionalFormatting sqref="H88:I88">
    <cfRule type="cellIs" dxfId="14" priority="3" operator="equal">
      <formula>0</formula>
    </cfRule>
  </conditionalFormatting>
  <conditionalFormatting sqref="H70:J73">
    <cfRule type="containsBlanks" dxfId="13" priority="2">
      <formula>LEN(TRIM(H70))=0</formula>
    </cfRule>
  </conditionalFormatting>
  <dataValidations count="1">
    <dataValidation type="textLength" operator="lessThan" allowBlank="1" showInputMessage="1" showErrorMessage="1" sqref="A5:J61 A62:C62 A63:C63 D63:G63 H62:J62 H63:J63 A69:C69 A70:C73 A74:C74 D70:G73 D69:G69 H69:J69 D74:G74 H74:J74 A75:G141 H75:J94 H96:J141" xr:uid="{F0EE901A-6CD0-4980-A4DD-2F6BF7D8CBE0}">
      <formula1>0</formula1>
    </dataValidation>
  </dataValidations>
  <pageMargins left="0.7" right="0.7" top="0.75" bottom="0.75" header="0.3" footer="0.3"/>
  <pageSetup paperSize="9" scale="95" orientation="portrait" r:id="rId1"/>
  <rowBreaks count="2" manualBreakCount="2">
    <brk id="53" max="9" man="1"/>
    <brk id="83" max="9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D1047-9A1C-41F8-BC0C-A8FDED51C87A}">
  <sheetPr codeName="Sheet9">
    <tabColor rgb="FF00B0F0"/>
  </sheetPr>
  <dimension ref="B1:AL33"/>
  <sheetViews>
    <sheetView view="pageBreakPreview" zoomScaleNormal="100" zoomScaleSheetLayoutView="100" workbookViewId="0">
      <selection activeCell="X29" sqref="X29:AB29"/>
    </sheetView>
  </sheetViews>
  <sheetFormatPr defaultRowHeight="13.5"/>
  <cols>
    <col min="1" max="1" width="1" customWidth="1"/>
    <col min="2" max="2" width="1.875" customWidth="1"/>
    <col min="3" max="3" width="2.5" customWidth="1"/>
    <col min="4" max="4" width="3.625" customWidth="1"/>
    <col min="5" max="5" width="2.875" customWidth="1"/>
    <col min="6" max="6" width="7.625" customWidth="1"/>
    <col min="7" max="7" width="7.5" customWidth="1"/>
    <col min="8" max="8" width="8.125" customWidth="1"/>
    <col min="9" max="10" width="1.5" customWidth="1"/>
    <col min="11" max="12" width="1.875" customWidth="1"/>
    <col min="13" max="13" width="2.625" customWidth="1"/>
    <col min="14" max="14" width="3.125" customWidth="1"/>
    <col min="15" max="15" width="1.875" customWidth="1"/>
    <col min="16" max="16" width="2.375" customWidth="1"/>
    <col min="17" max="17" width="1.25" customWidth="1"/>
    <col min="18" max="18" width="2.75" customWidth="1"/>
    <col min="19" max="19" width="2.25" customWidth="1"/>
    <col min="20" max="20" width="0.875" customWidth="1"/>
    <col min="21" max="21" width="4.375" customWidth="1"/>
    <col min="22" max="22" width="2.625" customWidth="1"/>
    <col min="23" max="23" width="2.375" customWidth="1"/>
    <col min="24" max="24" width="1.875" customWidth="1"/>
    <col min="25" max="25" width="3.125" customWidth="1"/>
    <col min="26" max="26" width="4.375" customWidth="1"/>
    <col min="27" max="27" width="1.875" customWidth="1"/>
    <col min="28" max="28" width="2.625" customWidth="1"/>
    <col min="29" max="29" width="3.25" customWidth="1"/>
    <col min="30" max="30" width="1.5" customWidth="1"/>
    <col min="31" max="31" width="4.375" customWidth="1"/>
    <col min="32" max="32" width="4.5" customWidth="1"/>
    <col min="33" max="33" width="3.25" customWidth="1"/>
    <col min="34" max="34" width="6.625" customWidth="1"/>
    <col min="35" max="35" width="1.875" customWidth="1"/>
  </cols>
  <sheetData>
    <row r="1" spans="2:38" ht="21.75" customHeight="1">
      <c r="D1" s="25"/>
      <c r="E1" s="586" t="str">
        <f>総括表!C2</f>
        <v>令和  年度</v>
      </c>
      <c r="F1" s="586"/>
      <c r="G1" s="586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78" t="s">
        <v>142</v>
      </c>
      <c r="U1" s="578"/>
      <c r="V1" s="578"/>
      <c r="W1" s="578"/>
      <c r="X1" s="578"/>
      <c r="Y1" s="578"/>
      <c r="Z1" s="578"/>
      <c r="AA1" s="578"/>
      <c r="AB1" s="578"/>
      <c r="AC1" s="25"/>
      <c r="AD1" s="25"/>
      <c r="AE1" s="25"/>
      <c r="AF1" s="25"/>
      <c r="AG1" s="1"/>
      <c r="AI1" s="1"/>
    </row>
    <row r="2" spans="2:38" ht="17.2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I2" s="11"/>
    </row>
    <row r="3" spans="2:38" ht="27" customHeight="1">
      <c r="B3" s="579" t="s">
        <v>143</v>
      </c>
      <c r="C3" s="580"/>
      <c r="D3" s="584">
        <v>91</v>
      </c>
      <c r="E3" s="585"/>
      <c r="F3" s="559" t="str">
        <f>"　競技団体名："&amp;" "&amp;総括表!F2</f>
        <v>　競技団体名： 福井県○○協会（連盟）</v>
      </c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I3" s="11"/>
    </row>
    <row r="4" spans="2:38" ht="28.5" customHeight="1">
      <c r="B4" s="493" t="s">
        <v>144</v>
      </c>
      <c r="C4" s="494"/>
      <c r="D4" s="495"/>
      <c r="E4" s="495"/>
      <c r="F4" s="495"/>
      <c r="G4" s="581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3"/>
      <c r="AI4" s="11"/>
    </row>
    <row r="5" spans="2:38" ht="28.5" customHeight="1">
      <c r="B5" s="493" t="s">
        <v>145</v>
      </c>
      <c r="C5" s="494"/>
      <c r="D5" s="495"/>
      <c r="E5" s="495"/>
      <c r="F5" s="495"/>
      <c r="G5" s="581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3"/>
      <c r="AI5" s="11"/>
    </row>
    <row r="6" spans="2:38" ht="28.5" customHeight="1">
      <c r="B6" s="493" t="s">
        <v>146</v>
      </c>
      <c r="C6" s="494"/>
      <c r="D6" s="495"/>
      <c r="E6" s="499" t="s">
        <v>147</v>
      </c>
      <c r="F6" s="500"/>
      <c r="G6" s="490"/>
      <c r="H6" s="491"/>
      <c r="I6" s="491"/>
      <c r="J6" s="491"/>
      <c r="K6" s="491"/>
      <c r="L6" s="501" t="s">
        <v>148</v>
      </c>
      <c r="M6" s="501"/>
      <c r="N6" s="501"/>
      <c r="O6" s="501"/>
      <c r="P6" s="499"/>
      <c r="Q6" s="490"/>
      <c r="R6" s="491"/>
      <c r="S6" s="491"/>
      <c r="T6" s="491"/>
      <c r="U6" s="491"/>
      <c r="V6" s="491"/>
      <c r="W6" s="491"/>
      <c r="X6" s="501" t="s">
        <v>149</v>
      </c>
      <c r="Y6" s="501"/>
      <c r="Z6" s="501"/>
      <c r="AA6" s="499"/>
      <c r="AB6" s="490"/>
      <c r="AC6" s="491"/>
      <c r="AD6" s="491"/>
      <c r="AE6" s="491"/>
      <c r="AF6" s="492"/>
      <c r="AI6" s="11"/>
    </row>
    <row r="7" spans="2:38" ht="28.5" customHeight="1">
      <c r="B7" s="496"/>
      <c r="C7" s="497"/>
      <c r="D7" s="498"/>
      <c r="E7" s="538" t="s">
        <v>150</v>
      </c>
      <c r="F7" s="556"/>
      <c r="G7" s="539"/>
      <c r="H7" s="540"/>
      <c r="I7" s="540"/>
      <c r="J7" s="540"/>
      <c r="K7" s="540"/>
      <c r="L7" s="537" t="s">
        <v>151</v>
      </c>
      <c r="M7" s="537"/>
      <c r="N7" s="537"/>
      <c r="O7" s="537"/>
      <c r="P7" s="538"/>
      <c r="Q7" s="539"/>
      <c r="R7" s="540"/>
      <c r="S7" s="540"/>
      <c r="T7" s="540"/>
      <c r="U7" s="540"/>
      <c r="V7" s="540"/>
      <c r="W7" s="540"/>
      <c r="X7" s="537" t="s">
        <v>152</v>
      </c>
      <c r="Y7" s="537"/>
      <c r="Z7" s="537"/>
      <c r="AA7" s="538"/>
      <c r="AB7" s="539"/>
      <c r="AC7" s="540"/>
      <c r="AD7" s="540"/>
      <c r="AE7" s="540"/>
      <c r="AF7" s="541"/>
      <c r="AI7" s="11"/>
    </row>
    <row r="8" spans="2:38" ht="13.5" customHeigh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38" ht="21" customHeight="1">
      <c r="B9" s="566" t="s">
        <v>153</v>
      </c>
      <c r="C9" s="567"/>
      <c r="D9" s="568"/>
      <c r="E9" s="568"/>
      <c r="F9" s="568"/>
      <c r="G9" s="568"/>
      <c r="H9" s="568" t="s">
        <v>154</v>
      </c>
      <c r="I9" s="569" t="s">
        <v>155</v>
      </c>
      <c r="J9" s="570"/>
      <c r="K9" s="570"/>
      <c r="L9" s="571"/>
      <c r="M9" s="575" t="s">
        <v>156</v>
      </c>
      <c r="N9" s="575"/>
      <c r="O9" s="569" t="s">
        <v>141</v>
      </c>
      <c r="P9" s="570"/>
      <c r="Q9" s="570"/>
      <c r="R9" s="570"/>
      <c r="S9" s="570"/>
      <c r="T9" s="571"/>
      <c r="U9" s="568" t="s">
        <v>157</v>
      </c>
      <c r="V9" s="568"/>
      <c r="W9" s="568"/>
      <c r="X9" s="568"/>
      <c r="Y9" s="568"/>
      <c r="Z9" s="568"/>
      <c r="AA9" s="568"/>
      <c r="AB9" s="568"/>
      <c r="AC9" s="568"/>
      <c r="AD9" s="568"/>
      <c r="AE9" s="576"/>
      <c r="AF9" s="577"/>
      <c r="AG9" s="3"/>
      <c r="AI9" s="3"/>
    </row>
    <row r="10" spans="2:38" ht="21" customHeight="1">
      <c r="B10" s="493"/>
      <c r="C10" s="494"/>
      <c r="D10" s="495"/>
      <c r="E10" s="495"/>
      <c r="F10" s="495"/>
      <c r="G10" s="495"/>
      <c r="H10" s="495"/>
      <c r="I10" s="572"/>
      <c r="J10" s="573"/>
      <c r="K10" s="573"/>
      <c r="L10" s="574"/>
      <c r="M10" s="528"/>
      <c r="N10" s="528"/>
      <c r="O10" s="572"/>
      <c r="P10" s="573"/>
      <c r="Q10" s="573"/>
      <c r="R10" s="573"/>
      <c r="S10" s="573"/>
      <c r="T10" s="574"/>
      <c r="U10" s="528" t="s">
        <v>158</v>
      </c>
      <c r="V10" s="528"/>
      <c r="W10" s="528"/>
      <c r="X10" s="529" t="s">
        <v>159</v>
      </c>
      <c r="Y10" s="530"/>
      <c r="Z10" s="531"/>
      <c r="AA10" s="528" t="s">
        <v>160</v>
      </c>
      <c r="AB10" s="528"/>
      <c r="AC10" s="528"/>
      <c r="AD10" s="528"/>
      <c r="AE10" s="529" t="s">
        <v>161</v>
      </c>
      <c r="AF10" s="532"/>
      <c r="AK10" s="588" t="s">
        <v>162</v>
      </c>
      <c r="AL10" s="588"/>
    </row>
    <row r="11" spans="2:38" ht="27.75" customHeight="1">
      <c r="B11" s="542"/>
      <c r="C11" s="543"/>
      <c r="D11" s="544"/>
      <c r="E11" s="545"/>
      <c r="F11" s="546"/>
      <c r="G11" s="547"/>
      <c r="H11" s="5"/>
      <c r="I11" s="533"/>
      <c r="J11" s="534"/>
      <c r="K11" s="534"/>
      <c r="L11" s="535"/>
      <c r="M11" s="527"/>
      <c r="N11" s="527"/>
      <c r="O11" s="466">
        <f t="shared" ref="O11:O20" si="0">PRODUCT(H11,I11,M11)</f>
        <v>0</v>
      </c>
      <c r="P11" s="467"/>
      <c r="Q11" s="467"/>
      <c r="R11" s="467"/>
      <c r="S11" s="467"/>
      <c r="T11" s="468"/>
      <c r="U11" s="523"/>
      <c r="V11" s="523"/>
      <c r="W11" s="523"/>
      <c r="X11" s="466"/>
      <c r="Y11" s="467"/>
      <c r="Z11" s="468"/>
      <c r="AA11" s="469"/>
      <c r="AB11" s="469"/>
      <c r="AC11" s="469"/>
      <c r="AD11" s="469"/>
      <c r="AE11" s="469"/>
      <c r="AF11" s="470"/>
      <c r="AK11" s="7" t="s">
        <v>163</v>
      </c>
      <c r="AL11" s="4" t="s">
        <v>164</v>
      </c>
    </row>
    <row r="12" spans="2:38" ht="27.75" customHeight="1">
      <c r="B12" s="542"/>
      <c r="C12" s="543"/>
      <c r="D12" s="544"/>
      <c r="E12" s="548"/>
      <c r="F12" s="546"/>
      <c r="G12" s="547"/>
      <c r="H12" s="6"/>
      <c r="I12" s="533"/>
      <c r="J12" s="534"/>
      <c r="K12" s="534"/>
      <c r="L12" s="535"/>
      <c r="M12" s="527"/>
      <c r="N12" s="527"/>
      <c r="O12" s="466">
        <f t="shared" si="0"/>
        <v>0</v>
      </c>
      <c r="P12" s="467"/>
      <c r="Q12" s="467"/>
      <c r="R12" s="467"/>
      <c r="S12" s="467"/>
      <c r="T12" s="468"/>
      <c r="U12" s="523"/>
      <c r="V12" s="523"/>
      <c r="W12" s="523"/>
      <c r="X12" s="466"/>
      <c r="Y12" s="467"/>
      <c r="Z12" s="468"/>
      <c r="AA12" s="469"/>
      <c r="AB12" s="469"/>
      <c r="AC12" s="469"/>
      <c r="AD12" s="469"/>
      <c r="AE12" s="469"/>
      <c r="AF12" s="470"/>
      <c r="AK12" s="7" t="s">
        <v>165</v>
      </c>
      <c r="AL12" s="4" t="s">
        <v>166</v>
      </c>
    </row>
    <row r="13" spans="2:38" ht="27.75" customHeight="1">
      <c r="B13" s="542"/>
      <c r="C13" s="543"/>
      <c r="D13" s="544"/>
      <c r="E13" s="545"/>
      <c r="F13" s="546"/>
      <c r="G13" s="547"/>
      <c r="H13" s="6"/>
      <c r="I13" s="533"/>
      <c r="J13" s="534"/>
      <c r="K13" s="534"/>
      <c r="L13" s="535"/>
      <c r="M13" s="527"/>
      <c r="N13" s="527"/>
      <c r="O13" s="466">
        <f t="shared" si="0"/>
        <v>0</v>
      </c>
      <c r="P13" s="467"/>
      <c r="Q13" s="467"/>
      <c r="R13" s="467"/>
      <c r="S13" s="467"/>
      <c r="T13" s="468"/>
      <c r="U13" s="469"/>
      <c r="V13" s="469"/>
      <c r="W13" s="469"/>
      <c r="X13" s="507"/>
      <c r="Y13" s="508"/>
      <c r="Z13" s="509"/>
      <c r="AA13" s="469"/>
      <c r="AB13" s="469"/>
      <c r="AC13" s="469"/>
      <c r="AD13" s="469"/>
      <c r="AE13" s="469"/>
      <c r="AF13" s="470"/>
      <c r="AK13" s="7" t="s">
        <v>167</v>
      </c>
      <c r="AL13" s="4" t="s">
        <v>168</v>
      </c>
    </row>
    <row r="14" spans="2:38" ht="27.75" customHeight="1">
      <c r="B14" s="542"/>
      <c r="C14" s="543"/>
      <c r="D14" s="544"/>
      <c r="E14" s="562"/>
      <c r="F14" s="563"/>
      <c r="G14" s="564"/>
      <c r="H14" s="6"/>
      <c r="I14" s="533"/>
      <c r="J14" s="534"/>
      <c r="K14" s="534"/>
      <c r="L14" s="535"/>
      <c r="M14" s="527"/>
      <c r="N14" s="527"/>
      <c r="O14" s="466">
        <f t="shared" si="0"/>
        <v>0</v>
      </c>
      <c r="P14" s="467"/>
      <c r="Q14" s="467"/>
      <c r="R14" s="467"/>
      <c r="S14" s="467"/>
      <c r="T14" s="468"/>
      <c r="U14" s="469"/>
      <c r="V14" s="469"/>
      <c r="W14" s="469"/>
      <c r="X14" s="507"/>
      <c r="Y14" s="508"/>
      <c r="Z14" s="509"/>
      <c r="AA14" s="469"/>
      <c r="AB14" s="469"/>
      <c r="AC14" s="469"/>
      <c r="AD14" s="469"/>
      <c r="AE14" s="469"/>
      <c r="AF14" s="470"/>
      <c r="AL14" s="4" t="s">
        <v>169</v>
      </c>
    </row>
    <row r="15" spans="2:38" ht="27.75" customHeight="1">
      <c r="B15" s="549"/>
      <c r="C15" s="550"/>
      <c r="D15" s="543"/>
      <c r="E15" s="565"/>
      <c r="F15" s="563"/>
      <c r="G15" s="564"/>
      <c r="H15" s="6"/>
      <c r="I15" s="533"/>
      <c r="J15" s="534"/>
      <c r="K15" s="534"/>
      <c r="L15" s="535"/>
      <c r="M15" s="554"/>
      <c r="N15" s="555"/>
      <c r="O15" s="466">
        <f t="shared" si="0"/>
        <v>0</v>
      </c>
      <c r="P15" s="467"/>
      <c r="Q15" s="467"/>
      <c r="R15" s="467"/>
      <c r="S15" s="467"/>
      <c r="T15" s="468"/>
      <c r="U15" s="507"/>
      <c r="V15" s="508"/>
      <c r="W15" s="509"/>
      <c r="X15" s="507"/>
      <c r="Y15" s="508"/>
      <c r="Z15" s="509"/>
      <c r="AA15" s="507"/>
      <c r="AB15" s="508"/>
      <c r="AC15" s="508"/>
      <c r="AD15" s="509"/>
      <c r="AE15" s="507"/>
      <c r="AF15" s="536"/>
      <c r="AL15" s="4" t="s">
        <v>170</v>
      </c>
    </row>
    <row r="16" spans="2:38" ht="27.75" customHeight="1">
      <c r="B16" s="542"/>
      <c r="C16" s="543"/>
      <c r="D16" s="544"/>
      <c r="E16" s="545"/>
      <c r="F16" s="546"/>
      <c r="G16" s="547"/>
      <c r="H16" s="6"/>
      <c r="I16" s="533"/>
      <c r="J16" s="534"/>
      <c r="K16" s="534"/>
      <c r="L16" s="535"/>
      <c r="M16" s="527"/>
      <c r="N16" s="527"/>
      <c r="O16" s="466">
        <f t="shared" si="0"/>
        <v>0</v>
      </c>
      <c r="P16" s="467"/>
      <c r="Q16" s="467"/>
      <c r="R16" s="467"/>
      <c r="S16" s="467"/>
      <c r="T16" s="468"/>
      <c r="U16" s="469"/>
      <c r="V16" s="469"/>
      <c r="W16" s="469"/>
      <c r="X16" s="507"/>
      <c r="Y16" s="508"/>
      <c r="Z16" s="509"/>
      <c r="AA16" s="469"/>
      <c r="AB16" s="469"/>
      <c r="AC16" s="469"/>
      <c r="AD16" s="469"/>
      <c r="AE16" s="469"/>
      <c r="AF16" s="470"/>
      <c r="AL16" s="4" t="s">
        <v>171</v>
      </c>
    </row>
    <row r="17" spans="2:38" ht="27.75" customHeight="1">
      <c r="B17" s="542"/>
      <c r="C17" s="543"/>
      <c r="D17" s="544"/>
      <c r="E17" s="545"/>
      <c r="F17" s="546"/>
      <c r="G17" s="547"/>
      <c r="H17" s="6"/>
      <c r="I17" s="533"/>
      <c r="J17" s="534"/>
      <c r="K17" s="534"/>
      <c r="L17" s="535"/>
      <c r="M17" s="527"/>
      <c r="N17" s="527"/>
      <c r="O17" s="466">
        <f t="shared" si="0"/>
        <v>0</v>
      </c>
      <c r="P17" s="467"/>
      <c r="Q17" s="467"/>
      <c r="R17" s="467"/>
      <c r="S17" s="467"/>
      <c r="T17" s="468"/>
      <c r="U17" s="523"/>
      <c r="V17" s="523"/>
      <c r="W17" s="523"/>
      <c r="X17" s="466"/>
      <c r="Y17" s="467"/>
      <c r="Z17" s="468"/>
      <c r="AA17" s="469"/>
      <c r="AB17" s="469"/>
      <c r="AC17" s="469"/>
      <c r="AD17" s="469"/>
      <c r="AE17" s="469"/>
      <c r="AF17" s="470"/>
      <c r="AL17" s="4" t="s">
        <v>172</v>
      </c>
    </row>
    <row r="18" spans="2:38" ht="27.75" customHeight="1">
      <c r="B18" s="549"/>
      <c r="C18" s="550"/>
      <c r="D18" s="543"/>
      <c r="E18" s="545"/>
      <c r="F18" s="546"/>
      <c r="G18" s="547"/>
      <c r="H18" s="6"/>
      <c r="I18" s="551"/>
      <c r="J18" s="552"/>
      <c r="K18" s="552"/>
      <c r="L18" s="553"/>
      <c r="M18" s="554"/>
      <c r="N18" s="555"/>
      <c r="O18" s="466">
        <f t="shared" si="0"/>
        <v>0</v>
      </c>
      <c r="P18" s="467"/>
      <c r="Q18" s="467"/>
      <c r="R18" s="467"/>
      <c r="S18" s="467"/>
      <c r="T18" s="468"/>
      <c r="U18" s="523"/>
      <c r="V18" s="523"/>
      <c r="W18" s="523"/>
      <c r="X18" s="466"/>
      <c r="Y18" s="467"/>
      <c r="Z18" s="468"/>
      <c r="AA18" s="469"/>
      <c r="AB18" s="469"/>
      <c r="AC18" s="469"/>
      <c r="AD18" s="469"/>
      <c r="AE18" s="469"/>
      <c r="AF18" s="470"/>
      <c r="AL18" s="4" t="s">
        <v>173</v>
      </c>
    </row>
    <row r="19" spans="2:38" ht="27.75" customHeight="1">
      <c r="B19" s="542"/>
      <c r="C19" s="543"/>
      <c r="D19" s="544"/>
      <c r="E19" s="545"/>
      <c r="F19" s="546"/>
      <c r="G19" s="547"/>
      <c r="H19" s="6"/>
      <c r="I19" s="533"/>
      <c r="J19" s="534"/>
      <c r="K19" s="534"/>
      <c r="L19" s="535"/>
      <c r="M19" s="527"/>
      <c r="N19" s="527"/>
      <c r="O19" s="466">
        <f t="shared" si="0"/>
        <v>0</v>
      </c>
      <c r="P19" s="467"/>
      <c r="Q19" s="467"/>
      <c r="R19" s="467"/>
      <c r="S19" s="467"/>
      <c r="T19" s="468"/>
      <c r="U19" s="523"/>
      <c r="V19" s="523"/>
      <c r="W19" s="523"/>
      <c r="X19" s="466"/>
      <c r="Y19" s="467"/>
      <c r="Z19" s="468"/>
      <c r="AA19" s="469"/>
      <c r="AB19" s="469"/>
      <c r="AC19" s="469"/>
      <c r="AD19" s="469"/>
      <c r="AE19" s="469"/>
      <c r="AF19" s="470"/>
      <c r="AL19" s="4" t="s">
        <v>174</v>
      </c>
    </row>
    <row r="20" spans="2:38" ht="27.75" customHeight="1">
      <c r="B20" s="549"/>
      <c r="C20" s="550"/>
      <c r="D20" s="543"/>
      <c r="E20" s="545"/>
      <c r="F20" s="546"/>
      <c r="G20" s="547"/>
      <c r="H20" s="6"/>
      <c r="I20" s="551"/>
      <c r="J20" s="552"/>
      <c r="K20" s="552"/>
      <c r="L20" s="553"/>
      <c r="M20" s="554"/>
      <c r="N20" s="555"/>
      <c r="O20" s="466">
        <f t="shared" si="0"/>
        <v>0</v>
      </c>
      <c r="P20" s="467"/>
      <c r="Q20" s="467"/>
      <c r="R20" s="467"/>
      <c r="S20" s="467"/>
      <c r="T20" s="468"/>
      <c r="U20" s="523"/>
      <c r="V20" s="523"/>
      <c r="W20" s="523"/>
      <c r="X20" s="466"/>
      <c r="Y20" s="467"/>
      <c r="Z20" s="468"/>
      <c r="AA20" s="469"/>
      <c r="AB20" s="469"/>
      <c r="AC20" s="469"/>
      <c r="AD20" s="469"/>
      <c r="AE20" s="469"/>
      <c r="AF20" s="470"/>
      <c r="AL20" s="4" t="s">
        <v>175</v>
      </c>
    </row>
    <row r="21" spans="2:38" ht="27.75" customHeight="1">
      <c r="B21" s="549"/>
      <c r="C21" s="550"/>
      <c r="D21" s="543"/>
      <c r="E21" s="545"/>
      <c r="F21" s="546"/>
      <c r="G21" s="547"/>
      <c r="H21" s="6"/>
      <c r="I21" s="551"/>
      <c r="J21" s="552"/>
      <c r="K21" s="552"/>
      <c r="L21" s="553"/>
      <c r="M21" s="554"/>
      <c r="N21" s="555"/>
      <c r="O21" s="466">
        <f>PRODUCT(H21,J21,M21)</f>
        <v>0</v>
      </c>
      <c r="P21" s="467"/>
      <c r="Q21" s="467"/>
      <c r="R21" s="467"/>
      <c r="S21" s="467"/>
      <c r="T21" s="468"/>
      <c r="U21" s="523"/>
      <c r="V21" s="523"/>
      <c r="W21" s="523"/>
      <c r="X21" s="466"/>
      <c r="Y21" s="467"/>
      <c r="Z21" s="468"/>
      <c r="AA21" s="469"/>
      <c r="AB21" s="469"/>
      <c r="AC21" s="469"/>
      <c r="AD21" s="469"/>
      <c r="AE21" s="469"/>
      <c r="AF21" s="470"/>
      <c r="AL21" s="4" t="s">
        <v>176</v>
      </c>
    </row>
    <row r="22" spans="2:38" ht="27.75" customHeight="1">
      <c r="B22" s="549"/>
      <c r="C22" s="550"/>
      <c r="D22" s="543"/>
      <c r="E22" s="545"/>
      <c r="F22" s="546"/>
      <c r="G22" s="547"/>
      <c r="H22" s="6"/>
      <c r="I22" s="551"/>
      <c r="J22" s="552"/>
      <c r="K22" s="552"/>
      <c r="L22" s="553"/>
      <c r="M22" s="554"/>
      <c r="N22" s="555"/>
      <c r="O22" s="466">
        <f>PRODUCT(H22,J22,M22)</f>
        <v>0</v>
      </c>
      <c r="P22" s="467"/>
      <c r="Q22" s="467"/>
      <c r="R22" s="467"/>
      <c r="S22" s="467"/>
      <c r="T22" s="468"/>
      <c r="U22" s="523"/>
      <c r="V22" s="523"/>
      <c r="W22" s="523"/>
      <c r="X22" s="466"/>
      <c r="Y22" s="467"/>
      <c r="Z22" s="468"/>
      <c r="AA22" s="469"/>
      <c r="AB22" s="469"/>
      <c r="AC22" s="469"/>
      <c r="AD22" s="469"/>
      <c r="AE22" s="469"/>
      <c r="AF22" s="470"/>
    </row>
    <row r="23" spans="2:38" ht="27.75" customHeight="1">
      <c r="B23" s="549"/>
      <c r="C23" s="550"/>
      <c r="D23" s="543"/>
      <c r="E23" s="545"/>
      <c r="F23" s="546"/>
      <c r="G23" s="547"/>
      <c r="H23" s="6"/>
      <c r="I23" s="551"/>
      <c r="J23" s="552"/>
      <c r="K23" s="552"/>
      <c r="L23" s="553"/>
      <c r="M23" s="554"/>
      <c r="N23" s="555"/>
      <c r="O23" s="466">
        <f>PRODUCT(H23,J23,M23)</f>
        <v>0</v>
      </c>
      <c r="P23" s="467"/>
      <c r="Q23" s="467"/>
      <c r="R23" s="467"/>
      <c r="S23" s="467"/>
      <c r="T23" s="468"/>
      <c r="U23" s="523"/>
      <c r="V23" s="523"/>
      <c r="W23" s="523"/>
      <c r="X23" s="466"/>
      <c r="Y23" s="467"/>
      <c r="Z23" s="468"/>
      <c r="AA23" s="469"/>
      <c r="AB23" s="469"/>
      <c r="AC23" s="469"/>
      <c r="AD23" s="469"/>
      <c r="AE23" s="469"/>
      <c r="AF23" s="470"/>
    </row>
    <row r="24" spans="2:38" ht="27.75" customHeight="1">
      <c r="B24" s="549"/>
      <c r="C24" s="550"/>
      <c r="D24" s="543"/>
      <c r="E24" s="545"/>
      <c r="F24" s="546"/>
      <c r="G24" s="547"/>
      <c r="H24" s="6"/>
      <c r="I24" s="551"/>
      <c r="J24" s="552"/>
      <c r="K24" s="552"/>
      <c r="L24" s="553"/>
      <c r="M24" s="554"/>
      <c r="N24" s="555"/>
      <c r="O24" s="466">
        <f>PRODUCT(H24,J24,M24)</f>
        <v>0</v>
      </c>
      <c r="P24" s="467"/>
      <c r="Q24" s="467"/>
      <c r="R24" s="467"/>
      <c r="S24" s="467"/>
      <c r="T24" s="468"/>
      <c r="U24" s="523"/>
      <c r="V24" s="523"/>
      <c r="W24" s="523"/>
      <c r="X24" s="466"/>
      <c r="Y24" s="467"/>
      <c r="Z24" s="468"/>
      <c r="AA24" s="469"/>
      <c r="AB24" s="469"/>
      <c r="AC24" s="469"/>
      <c r="AD24" s="469"/>
      <c r="AE24" s="469"/>
      <c r="AF24" s="470"/>
      <c r="AG24" s="9"/>
      <c r="AH24" s="9"/>
    </row>
    <row r="25" spans="2:38" ht="16.5" customHeight="1" thickBot="1">
      <c r="B25" s="476" t="s">
        <v>177</v>
      </c>
      <c r="C25" s="477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82">
        <f>SUM(O11:T24)</f>
        <v>0</v>
      </c>
      <c r="P25" s="483"/>
      <c r="Q25" s="483"/>
      <c r="R25" s="483"/>
      <c r="S25" s="483"/>
      <c r="T25" s="484"/>
      <c r="U25" s="488">
        <f>SUM(U11:W24)</f>
        <v>0</v>
      </c>
      <c r="V25" s="488"/>
      <c r="W25" s="488"/>
      <c r="X25" s="488">
        <f>SUM(X11:Z24)</f>
        <v>0</v>
      </c>
      <c r="Y25" s="488"/>
      <c r="Z25" s="488"/>
      <c r="AA25" s="488">
        <f>SUM(AA11:AD24)</f>
        <v>0</v>
      </c>
      <c r="AB25" s="488"/>
      <c r="AC25" s="488"/>
      <c r="AD25" s="488"/>
      <c r="AE25" s="462">
        <f>SUM(AE11:AF24)</f>
        <v>0</v>
      </c>
      <c r="AF25" s="463"/>
      <c r="AG25" s="561" t="s">
        <v>178</v>
      </c>
      <c r="AH25" s="474" t="str">
        <f>IF(U25+X25+AA25+AE25=O25,"ＯＫ","計算が間違っています")</f>
        <v>ＯＫ</v>
      </c>
    </row>
    <row r="26" spans="2:38" ht="23.25" customHeight="1" thickBot="1">
      <c r="B26" s="479"/>
      <c r="C26" s="480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5"/>
      <c r="P26" s="486"/>
      <c r="Q26" s="486"/>
      <c r="R26" s="486"/>
      <c r="S26" s="486"/>
      <c r="T26" s="487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64"/>
      <c r="AF26" s="465"/>
      <c r="AG26" s="561"/>
      <c r="AH26" s="475"/>
      <c r="AL26" s="223">
        <f>O25</f>
        <v>0</v>
      </c>
    </row>
    <row r="27" spans="2:38" ht="12.75" customHeight="1"/>
    <row r="28" spans="2:38" ht="20.25" customHeight="1">
      <c r="B28" s="524" t="s">
        <v>179</v>
      </c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26"/>
      <c r="X28" s="502" t="s">
        <v>180</v>
      </c>
      <c r="Y28" s="503"/>
      <c r="Z28" s="503"/>
      <c r="AA28" s="503"/>
      <c r="AB28" s="504"/>
      <c r="AC28" s="505" t="s">
        <v>71</v>
      </c>
      <c r="AD28" s="503"/>
      <c r="AE28" s="503"/>
      <c r="AF28" s="506"/>
    </row>
    <row r="29" spans="2:38" ht="28.5" customHeight="1">
      <c r="B29" s="557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1"/>
      <c r="X29" s="645"/>
      <c r="Y29" s="646"/>
      <c r="Z29" s="646"/>
      <c r="AA29" s="646"/>
      <c r="AB29" s="647"/>
      <c r="AC29" s="471"/>
      <c r="AD29" s="472"/>
      <c r="AE29" s="472"/>
      <c r="AF29" s="473"/>
    </row>
    <row r="30" spans="2:38" ht="28.5" customHeight="1">
      <c r="B30" s="557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1"/>
      <c r="X30" s="645"/>
      <c r="Y30" s="646"/>
      <c r="Z30" s="646"/>
      <c r="AA30" s="646"/>
      <c r="AB30" s="647"/>
      <c r="AC30" s="471"/>
      <c r="AD30" s="472"/>
      <c r="AE30" s="472"/>
      <c r="AF30" s="473"/>
    </row>
    <row r="31" spans="2:38" ht="28.5" customHeight="1">
      <c r="B31" s="557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1"/>
      <c r="X31" s="645"/>
      <c r="Y31" s="646"/>
      <c r="Z31" s="646"/>
      <c r="AA31" s="646"/>
      <c r="AB31" s="647"/>
      <c r="AC31" s="471"/>
      <c r="AD31" s="472"/>
      <c r="AE31" s="472"/>
      <c r="AF31" s="473"/>
    </row>
    <row r="32" spans="2:38" ht="28.5" customHeight="1" thickBot="1">
      <c r="B32" s="557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1"/>
      <c r="X32" s="645"/>
      <c r="Y32" s="646"/>
      <c r="Z32" s="646"/>
      <c r="AA32" s="646"/>
      <c r="AB32" s="647"/>
      <c r="AC32" s="471"/>
      <c r="AD32" s="472"/>
      <c r="AE32" s="472"/>
      <c r="AF32" s="473"/>
    </row>
    <row r="33" spans="2:38" ht="28.5" customHeight="1" thickBot="1">
      <c r="B33" s="558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3"/>
      <c r="X33" s="517" t="s">
        <v>177</v>
      </c>
      <c r="Y33" s="518"/>
      <c r="Z33" s="518"/>
      <c r="AA33" s="518"/>
      <c r="AB33" s="519"/>
      <c r="AC33" s="520">
        <f>SUM(AC29:AF32)</f>
        <v>0</v>
      </c>
      <c r="AD33" s="521"/>
      <c r="AE33" s="521"/>
      <c r="AF33" s="522"/>
      <c r="AL33" s="223">
        <f>AC33</f>
        <v>0</v>
      </c>
    </row>
  </sheetData>
  <mergeCells count="183">
    <mergeCell ref="B3:C3"/>
    <mergeCell ref="D3:E3"/>
    <mergeCell ref="F3:AF3"/>
    <mergeCell ref="E1:G1"/>
    <mergeCell ref="H1:S1"/>
    <mergeCell ref="T1:AB1"/>
    <mergeCell ref="E7:F7"/>
    <mergeCell ref="G7:K7"/>
    <mergeCell ref="L7:P7"/>
    <mergeCell ref="Q7:W7"/>
    <mergeCell ref="X7:AA7"/>
    <mergeCell ref="AB7:AF7"/>
    <mergeCell ref="AB6:AF6"/>
    <mergeCell ref="B6:D7"/>
    <mergeCell ref="E6:F6"/>
    <mergeCell ref="G6:K6"/>
    <mergeCell ref="L6:P6"/>
    <mergeCell ref="Q6:W6"/>
    <mergeCell ref="X6:AA6"/>
    <mergeCell ref="B5:F5"/>
    <mergeCell ref="G5:AF5"/>
    <mergeCell ref="B4:F4"/>
    <mergeCell ref="G4:AF4"/>
    <mergeCell ref="AK10:AL10"/>
    <mergeCell ref="B11:D11"/>
    <mergeCell ref="E11:G11"/>
    <mergeCell ref="I11:L11"/>
    <mergeCell ref="M11:N11"/>
    <mergeCell ref="O11:T11"/>
    <mergeCell ref="U11:W11"/>
    <mergeCell ref="X11:Z11"/>
    <mergeCell ref="AA11:AD11"/>
    <mergeCell ref="AE11:AF11"/>
    <mergeCell ref="U10:W10"/>
    <mergeCell ref="X10:Z10"/>
    <mergeCell ref="AA10:AD10"/>
    <mergeCell ref="AE10:AF10"/>
    <mergeCell ref="B9:G10"/>
    <mergeCell ref="H9:H10"/>
    <mergeCell ref="I9:L10"/>
    <mergeCell ref="M9:N10"/>
    <mergeCell ref="O9:T10"/>
    <mergeCell ref="U9:AF9"/>
    <mergeCell ref="AA13:AD13"/>
    <mergeCell ref="AE13:AF13"/>
    <mergeCell ref="B13:D13"/>
    <mergeCell ref="E13:G13"/>
    <mergeCell ref="I13:L13"/>
    <mergeCell ref="M13:N13"/>
    <mergeCell ref="O13:T13"/>
    <mergeCell ref="U13:W13"/>
    <mergeCell ref="X13:Z13"/>
    <mergeCell ref="X12:Z12"/>
    <mergeCell ref="AA12:AD12"/>
    <mergeCell ref="AE12:AF12"/>
    <mergeCell ref="B12:D12"/>
    <mergeCell ref="E12:G12"/>
    <mergeCell ref="I12:L12"/>
    <mergeCell ref="M12:N12"/>
    <mergeCell ref="O12:T12"/>
    <mergeCell ref="U12:W12"/>
    <mergeCell ref="B15:D15"/>
    <mergeCell ref="E15:G15"/>
    <mergeCell ref="I15:L15"/>
    <mergeCell ref="M15:N15"/>
    <mergeCell ref="O15:T15"/>
    <mergeCell ref="U15:W15"/>
    <mergeCell ref="X15:Z15"/>
    <mergeCell ref="AA15:AD15"/>
    <mergeCell ref="AE15:AF15"/>
    <mergeCell ref="AE14:AF14"/>
    <mergeCell ref="B14:D14"/>
    <mergeCell ref="E14:G14"/>
    <mergeCell ref="I14:L14"/>
    <mergeCell ref="M14:N14"/>
    <mergeCell ref="O14:T14"/>
    <mergeCell ref="U14:W14"/>
    <mergeCell ref="X14:Z14"/>
    <mergeCell ref="AA14:AD14"/>
    <mergeCell ref="AA17:AD17"/>
    <mergeCell ref="AE17:AF17"/>
    <mergeCell ref="B17:D17"/>
    <mergeCell ref="E17:G17"/>
    <mergeCell ref="I17:L17"/>
    <mergeCell ref="M17:N17"/>
    <mergeCell ref="O17:T17"/>
    <mergeCell ref="U17:W17"/>
    <mergeCell ref="X17:Z17"/>
    <mergeCell ref="X16:Z16"/>
    <mergeCell ref="AA16:AD16"/>
    <mergeCell ref="AE16:AF16"/>
    <mergeCell ref="B16:D16"/>
    <mergeCell ref="E16:G16"/>
    <mergeCell ref="I16:L16"/>
    <mergeCell ref="M16:N16"/>
    <mergeCell ref="O16:T16"/>
    <mergeCell ref="U16:W16"/>
    <mergeCell ref="B19:D19"/>
    <mergeCell ref="E19:G19"/>
    <mergeCell ref="I19:L19"/>
    <mergeCell ref="M19:N19"/>
    <mergeCell ref="O19:T19"/>
    <mergeCell ref="U19:W19"/>
    <mergeCell ref="X19:Z19"/>
    <mergeCell ref="AA19:AD19"/>
    <mergeCell ref="AE19:AF19"/>
    <mergeCell ref="AE18:AF18"/>
    <mergeCell ref="B18:D18"/>
    <mergeCell ref="E18:G18"/>
    <mergeCell ref="I18:L18"/>
    <mergeCell ref="M18:N18"/>
    <mergeCell ref="O18:T18"/>
    <mergeCell ref="U18:W18"/>
    <mergeCell ref="X18:Z18"/>
    <mergeCell ref="AA18:AD18"/>
    <mergeCell ref="AA21:AD21"/>
    <mergeCell ref="AE21:AF21"/>
    <mergeCell ref="B21:D21"/>
    <mergeCell ref="E21:G21"/>
    <mergeCell ref="I21:L21"/>
    <mergeCell ref="M21:N21"/>
    <mergeCell ref="O21:T21"/>
    <mergeCell ref="U21:W21"/>
    <mergeCell ref="X21:Z21"/>
    <mergeCell ref="X20:Z20"/>
    <mergeCell ref="AA20:AD20"/>
    <mergeCell ref="AE20:AF20"/>
    <mergeCell ref="B20:D20"/>
    <mergeCell ref="E20:G20"/>
    <mergeCell ref="I20:L20"/>
    <mergeCell ref="M20:N20"/>
    <mergeCell ref="O20:T20"/>
    <mergeCell ref="U20:W20"/>
    <mergeCell ref="B23:D23"/>
    <mergeCell ref="E23:G23"/>
    <mergeCell ref="I23:L23"/>
    <mergeCell ref="M23:N23"/>
    <mergeCell ref="O23:T23"/>
    <mergeCell ref="U23:W23"/>
    <mergeCell ref="X23:Z23"/>
    <mergeCell ref="AA23:AD23"/>
    <mergeCell ref="AE23:AF23"/>
    <mergeCell ref="AE22:AF22"/>
    <mergeCell ref="B22:D22"/>
    <mergeCell ref="E22:G22"/>
    <mergeCell ref="I22:L22"/>
    <mergeCell ref="M22:N22"/>
    <mergeCell ref="O22:T22"/>
    <mergeCell ref="U22:W22"/>
    <mergeCell ref="X22:Z22"/>
    <mergeCell ref="AA22:AD22"/>
    <mergeCell ref="B28:W28"/>
    <mergeCell ref="X28:AB28"/>
    <mergeCell ref="AC28:AF28"/>
    <mergeCell ref="AH25:AH26"/>
    <mergeCell ref="B25:N26"/>
    <mergeCell ref="O25:T26"/>
    <mergeCell ref="U25:W26"/>
    <mergeCell ref="X25:Z26"/>
    <mergeCell ref="AA25:AD26"/>
    <mergeCell ref="AE25:AF26"/>
    <mergeCell ref="AG25:AG26"/>
    <mergeCell ref="X24:Z24"/>
    <mergeCell ref="AA24:AD24"/>
    <mergeCell ref="AE24:AF24"/>
    <mergeCell ref="B24:D24"/>
    <mergeCell ref="E24:G24"/>
    <mergeCell ref="I24:L24"/>
    <mergeCell ref="M24:N24"/>
    <mergeCell ref="O24:T24"/>
    <mergeCell ref="U24:W24"/>
    <mergeCell ref="X30:AB30"/>
    <mergeCell ref="AC30:AF30"/>
    <mergeCell ref="B29:B33"/>
    <mergeCell ref="C29:W33"/>
    <mergeCell ref="X29:AB29"/>
    <mergeCell ref="AC29:AF29"/>
    <mergeCell ref="X33:AB33"/>
    <mergeCell ref="AC33:AF33"/>
    <mergeCell ref="X32:AB32"/>
    <mergeCell ref="AC32:AF32"/>
    <mergeCell ref="X31:AB31"/>
    <mergeCell ref="AC31:AF31"/>
  </mergeCells>
  <phoneticPr fontId="2"/>
  <conditionalFormatting sqref="A1:XFD1048576">
    <cfRule type="cellIs" dxfId="12" priority="150" operator="equal">
      <formula>0</formula>
    </cfRule>
  </conditionalFormatting>
  <conditionalFormatting sqref="A1:A33 AG1:AI33 B2:AF27 B1:G1 T1:AF1 A34:AI1048576 AJ1:XFD1048576">
    <cfRule type="cellIs" dxfId="11" priority="149" operator="equal">
      <formula>0</formula>
    </cfRule>
  </conditionalFormatting>
  <conditionalFormatting sqref="B28:B29 AC28 X28">
    <cfRule type="cellIs" dxfId="10" priority="90" operator="equal">
      <formula>0</formula>
    </cfRule>
  </conditionalFormatting>
  <conditionalFormatting sqref="H1:S1">
    <cfRule type="cellIs" dxfId="9" priority="58" operator="equal">
      <formula>0</formula>
    </cfRule>
  </conditionalFormatting>
  <conditionalFormatting sqref="O11:AF26">
    <cfRule type="cellIs" dxfId="8" priority="1" operator="equal">
      <formula>0</formula>
    </cfRule>
  </conditionalFormatting>
  <dataValidations count="3">
    <dataValidation showInputMessage="1" showErrorMessage="1" sqref="E11:E13 E16:E24" xr:uid="{ADD63094-3EDC-4167-AAC3-C6DCCF3F4795}"/>
    <dataValidation type="list" allowBlank="1" showInputMessage="1" showErrorMessage="1" sqref="H1:S1" xr:uid="{64A89224-0403-460A-B665-59CEF32173E6}">
      <formula1>$AK$11:$AK$13</formula1>
    </dataValidation>
    <dataValidation type="list" showInputMessage="1" showErrorMessage="1" sqref="X29:AB32 B11:D24" xr:uid="{5006E03E-E061-4AC6-A9E2-FC531138190E}">
      <formula1>$AL$11:$AL$21</formula1>
    </dataValidation>
  </dataValidations>
  <pageMargins left="0.6692913385826772" right="0.23622047244094491" top="0.62992125984251968" bottom="0.35433070866141736" header="0.31496062992125984" footer="0.31496062992125984"/>
  <pageSetup paperSize="9" scale="9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222DE-3239-4B8C-8DBF-314602B1C7FE}">
  <sheetPr>
    <tabColor rgb="FF00B0F0"/>
  </sheetPr>
  <dimension ref="A1:J80"/>
  <sheetViews>
    <sheetView view="pageBreakPreview" zoomScaleNormal="100" zoomScaleSheetLayoutView="100" workbookViewId="0">
      <selection activeCell="E10" sqref="E10:F10"/>
    </sheetView>
  </sheetViews>
  <sheetFormatPr defaultRowHeight="13.5"/>
  <cols>
    <col min="1" max="5" width="9" style="8"/>
    <col min="6" max="6" width="11.375" style="8" customWidth="1"/>
    <col min="7" max="7" width="0.5" style="8" customWidth="1"/>
    <col min="8" max="8" width="9" style="8"/>
    <col min="9" max="9" width="8.625" style="8" customWidth="1"/>
    <col min="10" max="10" width="14.125" style="8" customWidth="1"/>
    <col min="11" max="16384" width="9" style="8"/>
  </cols>
  <sheetData>
    <row r="1" spans="1:10">
      <c r="A1" s="99" t="s">
        <v>259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>
      <c r="A2" s="99"/>
      <c r="B2" s="99"/>
      <c r="C2" s="99"/>
      <c r="D2" s="99"/>
      <c r="E2" s="99"/>
      <c r="F2" s="99"/>
      <c r="G2" s="99"/>
      <c r="H2" s="218"/>
      <c r="I2" s="347" t="s">
        <v>254</v>
      </c>
      <c r="J2" s="347"/>
    </row>
    <row r="3" spans="1:10">
      <c r="A3" s="99"/>
      <c r="B3" s="99"/>
      <c r="C3" s="99"/>
      <c r="D3" s="99"/>
      <c r="E3" s="99"/>
      <c r="F3" s="99"/>
      <c r="G3" s="99"/>
      <c r="H3" s="347" t="s">
        <v>253</v>
      </c>
      <c r="I3" s="347"/>
      <c r="J3" s="347"/>
    </row>
    <row r="4" spans="1:10">
      <c r="A4" s="99"/>
      <c r="B4" s="99"/>
      <c r="C4" s="99"/>
      <c r="D4" s="99"/>
      <c r="E4" s="99"/>
      <c r="F4" s="99"/>
      <c r="G4" s="99"/>
      <c r="H4" s="100"/>
      <c r="I4" s="100"/>
      <c r="J4" s="100"/>
    </row>
    <row r="5" spans="1:10">
      <c r="A5" s="99" t="s">
        <v>34</v>
      </c>
      <c r="B5" s="99"/>
      <c r="C5" s="99"/>
      <c r="D5" s="99"/>
      <c r="E5" s="99"/>
      <c r="F5" s="99"/>
      <c r="G5" s="99"/>
      <c r="H5" s="99"/>
      <c r="I5" s="99"/>
      <c r="J5" s="99"/>
    </row>
    <row r="6" spans="1:10">
      <c r="A6" s="99" t="s">
        <v>35</v>
      </c>
      <c r="B6" s="99"/>
      <c r="C6" s="99"/>
      <c r="D6" s="99"/>
      <c r="E6" s="99"/>
      <c r="F6" s="99"/>
      <c r="G6" s="99"/>
      <c r="H6" s="99"/>
      <c r="I6" s="99"/>
      <c r="J6" s="99"/>
    </row>
    <row r="7" spans="1:10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>
      <c r="A9" s="99"/>
      <c r="B9" s="99"/>
      <c r="C9" s="99"/>
      <c r="D9" s="99"/>
      <c r="E9" s="99"/>
      <c r="F9" s="99"/>
      <c r="G9" s="99"/>
      <c r="H9" s="99"/>
      <c r="I9" s="99"/>
      <c r="J9" s="99"/>
    </row>
    <row r="10" spans="1:10">
      <c r="A10" s="99"/>
      <c r="B10" s="99"/>
      <c r="C10" s="99"/>
      <c r="D10" s="99"/>
      <c r="E10" s="353" t="s">
        <v>36</v>
      </c>
      <c r="F10" s="353"/>
      <c r="G10" s="101"/>
      <c r="H10" s="99"/>
      <c r="I10" s="99"/>
      <c r="J10" s="99"/>
    </row>
    <row r="11" spans="1:10">
      <c r="A11" s="99"/>
      <c r="B11" s="99"/>
      <c r="C11" s="99"/>
      <c r="D11" s="99"/>
      <c r="E11" s="99"/>
      <c r="F11" s="100" t="s">
        <v>37</v>
      </c>
      <c r="G11" s="100"/>
      <c r="H11" s="349">
        <f>総括表!E5</f>
        <v>0</v>
      </c>
      <c r="I11" s="349"/>
      <c r="J11" s="349"/>
    </row>
    <row r="12" spans="1:10" ht="3.75" customHeight="1">
      <c r="A12" s="99"/>
      <c r="B12" s="99"/>
      <c r="C12" s="99"/>
      <c r="D12" s="99"/>
      <c r="E12" s="99"/>
      <c r="F12" s="100"/>
      <c r="G12" s="100"/>
      <c r="H12" s="102"/>
      <c r="I12" s="102"/>
      <c r="J12" s="102"/>
    </row>
    <row r="13" spans="1:10">
      <c r="A13" s="99"/>
      <c r="B13" s="99"/>
      <c r="C13" s="99"/>
      <c r="D13" s="99"/>
      <c r="E13" s="99"/>
      <c r="F13" s="100" t="s">
        <v>38</v>
      </c>
      <c r="G13" s="100"/>
      <c r="H13" s="349" t="str">
        <f>総括表!F2</f>
        <v>福井県○○協会（連盟）</v>
      </c>
      <c r="I13" s="349"/>
      <c r="J13" s="349"/>
    </row>
    <row r="14" spans="1:10" ht="3.75" customHeight="1">
      <c r="A14" s="99"/>
      <c r="B14" s="99"/>
      <c r="C14" s="99"/>
      <c r="D14" s="99"/>
      <c r="E14" s="99"/>
      <c r="F14" s="100"/>
      <c r="G14" s="100"/>
      <c r="H14" s="102"/>
      <c r="I14" s="102"/>
      <c r="J14" s="102"/>
    </row>
    <row r="15" spans="1:10" ht="14.25" customHeight="1">
      <c r="A15" s="99"/>
      <c r="B15" s="99"/>
      <c r="C15" s="99"/>
      <c r="D15" s="99"/>
      <c r="E15" s="99"/>
      <c r="F15" s="100" t="s">
        <v>39</v>
      </c>
      <c r="G15" s="100"/>
      <c r="H15" s="349" t="str">
        <f>総括表!E6&amp;"    ㊞"</f>
        <v xml:space="preserve">    ㊞</v>
      </c>
      <c r="I15" s="349"/>
      <c r="J15" s="349"/>
    </row>
    <row r="16" spans="1:10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9.5" customHeight="1">
      <c r="A19" s="591" t="str">
        <f>総括表!C2&amp;"　"&amp;総括表!B3</f>
        <v>令和  年度　競技力向上対策事業（国体強化対策事業）特別配分</v>
      </c>
      <c r="B19" s="591"/>
      <c r="C19" s="591"/>
      <c r="D19" s="591"/>
      <c r="E19" s="591"/>
      <c r="F19" s="591"/>
      <c r="G19" s="591"/>
      <c r="H19" s="591"/>
      <c r="I19" s="591"/>
      <c r="J19" s="591"/>
    </row>
    <row r="20" spans="1:10" ht="19.5" customHeight="1">
      <c r="A20" s="591" t="s">
        <v>89</v>
      </c>
      <c r="B20" s="591"/>
      <c r="C20" s="591"/>
      <c r="D20" s="591"/>
      <c r="E20" s="591"/>
      <c r="F20" s="591"/>
      <c r="G20" s="591"/>
      <c r="H20" s="591"/>
      <c r="I20" s="591"/>
      <c r="J20" s="591"/>
    </row>
    <row r="21" spans="1:10" ht="14.2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4.2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>
      <c r="A24" s="99"/>
      <c r="B24" s="99"/>
      <c r="C24" s="99"/>
      <c r="D24" s="99"/>
      <c r="E24" s="99"/>
      <c r="F24" s="99"/>
      <c r="G24" s="99"/>
      <c r="H24" s="99"/>
      <c r="I24" s="99"/>
      <c r="J24" s="99"/>
    </row>
    <row r="25" spans="1:10" ht="18.75" customHeight="1">
      <c r="A25" s="355" t="str">
        <f>"　"&amp;総括表!C2&amp;総括表!B3&amp;"費補助金として交付を受けた事業が完了したので、関係書類を添え下記のとおり報告します。"</f>
        <v>　令和  年度競技力向上対策事業（国体強化対策事業）特別配分費補助金として交付を受けた事業が完了したので、関係書類を添え下記のとおり報告します。</v>
      </c>
      <c r="B25" s="355"/>
      <c r="C25" s="355"/>
      <c r="D25" s="355"/>
      <c r="E25" s="355"/>
      <c r="F25" s="355"/>
      <c r="G25" s="355"/>
      <c r="H25" s="355"/>
      <c r="I25" s="355"/>
      <c r="J25" s="355"/>
    </row>
    <row r="26" spans="1:10" ht="18.75" customHeight="1">
      <c r="A26" s="355"/>
      <c r="B26" s="355"/>
      <c r="C26" s="355"/>
      <c r="D26" s="355"/>
      <c r="E26" s="355"/>
      <c r="F26" s="355"/>
      <c r="G26" s="355"/>
      <c r="H26" s="355"/>
      <c r="I26" s="355"/>
      <c r="J26" s="355"/>
    </row>
    <row r="27" spans="1:10">
      <c r="A27" s="99"/>
      <c r="B27" s="99"/>
      <c r="C27" s="99"/>
      <c r="D27" s="99"/>
      <c r="E27" s="99"/>
      <c r="F27" s="99"/>
      <c r="G27" s="99"/>
      <c r="H27" s="99"/>
      <c r="I27" s="99"/>
      <c r="J27" s="99"/>
    </row>
    <row r="28" spans="1:10">
      <c r="A28" s="99"/>
      <c r="B28" s="99"/>
      <c r="C28" s="99"/>
      <c r="D28" s="99"/>
      <c r="E28" s="99"/>
      <c r="F28" s="99"/>
      <c r="G28" s="99"/>
      <c r="H28" s="99"/>
      <c r="I28" s="99"/>
      <c r="J28" s="99"/>
    </row>
    <row r="29" spans="1:10">
      <c r="A29" s="99"/>
      <c r="B29" s="99"/>
      <c r="C29" s="99"/>
      <c r="D29" s="99"/>
      <c r="E29" s="99"/>
      <c r="F29" s="99"/>
      <c r="G29" s="99"/>
      <c r="H29" s="99"/>
      <c r="I29" s="99"/>
      <c r="J29" s="99"/>
    </row>
    <row r="30" spans="1:10">
      <c r="A30" s="99"/>
      <c r="B30" s="99"/>
      <c r="C30" s="99"/>
      <c r="D30" s="99"/>
      <c r="E30" s="99"/>
      <c r="F30" s="99"/>
      <c r="G30" s="99"/>
      <c r="H30" s="99"/>
      <c r="I30" s="99"/>
      <c r="J30" s="99"/>
    </row>
    <row r="31" spans="1:10">
      <c r="A31" s="353" t="s">
        <v>41</v>
      </c>
      <c r="B31" s="353"/>
      <c r="C31" s="353"/>
      <c r="D31" s="353"/>
      <c r="E31" s="353"/>
      <c r="F31" s="353"/>
      <c r="G31" s="353"/>
      <c r="H31" s="353"/>
      <c r="I31" s="353"/>
      <c r="J31" s="353"/>
    </row>
    <row r="32" spans="1:10">
      <c r="A32" s="99"/>
      <c r="B32" s="99"/>
      <c r="C32" s="99"/>
      <c r="D32" s="99"/>
      <c r="E32" s="99"/>
      <c r="F32" s="99"/>
      <c r="G32" s="99"/>
      <c r="H32" s="99"/>
      <c r="I32" s="99"/>
      <c r="J32" s="99"/>
    </row>
    <row r="33" spans="1:10">
      <c r="A33" s="99"/>
      <c r="B33" s="99"/>
      <c r="C33" s="99"/>
      <c r="D33" s="99"/>
      <c r="E33" s="99"/>
      <c r="F33" s="99"/>
      <c r="G33" s="99"/>
      <c r="H33" s="99"/>
      <c r="I33" s="99"/>
      <c r="J33" s="99"/>
    </row>
    <row r="34" spans="1:10">
      <c r="A34" s="99"/>
      <c r="B34" s="99"/>
      <c r="C34" s="99"/>
      <c r="D34" s="99"/>
      <c r="E34" s="99"/>
      <c r="F34" s="99"/>
      <c r="G34" s="99"/>
      <c r="H34" s="99"/>
      <c r="I34" s="99"/>
      <c r="J34" s="99"/>
    </row>
    <row r="35" spans="1:10">
      <c r="A35" s="99"/>
      <c r="B35" s="99"/>
      <c r="C35" s="99"/>
      <c r="D35" s="99"/>
      <c r="E35" s="99"/>
      <c r="F35" s="99"/>
      <c r="G35" s="99"/>
      <c r="H35" s="99"/>
      <c r="I35" s="99"/>
      <c r="J35" s="99"/>
    </row>
    <row r="36" spans="1:10">
      <c r="A36" s="99"/>
      <c r="B36" s="99"/>
      <c r="C36" s="99"/>
      <c r="D36" s="99"/>
      <c r="E36" s="99"/>
      <c r="F36" s="99"/>
      <c r="G36" s="99"/>
      <c r="H36" s="99"/>
      <c r="I36" s="99"/>
      <c r="J36" s="99"/>
    </row>
    <row r="37" spans="1:10" ht="13.5" customHeight="1">
      <c r="A37" s="355" t="s">
        <v>90</v>
      </c>
      <c r="B37" s="355"/>
      <c r="C37" s="355"/>
      <c r="D37" s="99"/>
      <c r="E37" s="99"/>
      <c r="F37" s="99"/>
      <c r="G37" s="99"/>
      <c r="H37" s="99"/>
      <c r="I37" s="99"/>
      <c r="J37" s="99"/>
    </row>
    <row r="38" spans="1:10">
      <c r="A38" s="355"/>
      <c r="B38" s="355"/>
      <c r="C38" s="355"/>
      <c r="D38" s="99"/>
      <c r="E38" s="100" t="s">
        <v>26</v>
      </c>
      <c r="F38" s="100" t="s">
        <v>43</v>
      </c>
      <c r="G38" s="352">
        <f>総括表!L10</f>
        <v>0</v>
      </c>
      <c r="H38" s="352"/>
      <c r="I38" s="352"/>
      <c r="J38" s="99" t="s">
        <v>44</v>
      </c>
    </row>
    <row r="39" spans="1:10">
      <c r="A39" s="99"/>
      <c r="B39" s="99"/>
      <c r="C39" s="99"/>
      <c r="D39" s="99"/>
      <c r="E39" s="100"/>
      <c r="F39" s="100"/>
      <c r="G39" s="106"/>
      <c r="H39" s="106"/>
      <c r="I39" s="106"/>
      <c r="J39" s="99"/>
    </row>
    <row r="40" spans="1:10">
      <c r="A40" s="99"/>
      <c r="B40" s="99"/>
      <c r="C40" s="99"/>
      <c r="D40" s="99"/>
      <c r="E40" s="100" t="s">
        <v>91</v>
      </c>
      <c r="F40" s="100" t="s">
        <v>43</v>
      </c>
      <c r="G40" s="352">
        <f>総括表!H39</f>
        <v>0</v>
      </c>
      <c r="H40" s="352"/>
      <c r="I40" s="352"/>
      <c r="J40" s="99" t="s">
        <v>44</v>
      </c>
    </row>
    <row r="41" spans="1:10">
      <c r="A41" s="99"/>
      <c r="B41" s="99"/>
      <c r="C41" s="99"/>
      <c r="D41" s="99"/>
      <c r="E41" s="100"/>
      <c r="F41" s="100"/>
      <c r="G41" s="106"/>
      <c r="H41" s="106"/>
      <c r="I41" s="106"/>
      <c r="J41" s="99"/>
    </row>
    <row r="42" spans="1:10">
      <c r="A42" s="99"/>
      <c r="B42" s="99"/>
      <c r="C42" s="99"/>
      <c r="D42" s="99"/>
      <c r="E42" s="100" t="s">
        <v>92</v>
      </c>
      <c r="F42" s="100" t="s">
        <v>93</v>
      </c>
      <c r="G42" s="590">
        <f>総括表!K39</f>
        <v>0</v>
      </c>
      <c r="H42" s="590"/>
      <c r="I42" s="590"/>
      <c r="J42" s="99" t="s">
        <v>44</v>
      </c>
    </row>
    <row r="43" spans="1:10">
      <c r="A43" s="99"/>
      <c r="B43" s="99"/>
      <c r="C43" s="99"/>
      <c r="D43" s="99"/>
      <c r="E43" s="99"/>
      <c r="F43" s="99"/>
      <c r="G43" s="99"/>
      <c r="H43" s="99"/>
      <c r="I43" s="99"/>
      <c r="J43" s="99"/>
    </row>
    <row r="44" spans="1:10">
      <c r="A44" s="99"/>
      <c r="B44" s="99"/>
      <c r="C44" s="99"/>
      <c r="D44" s="99"/>
      <c r="E44" s="99"/>
      <c r="F44" s="99"/>
      <c r="G44" s="99"/>
      <c r="H44" s="99"/>
      <c r="I44" s="99"/>
      <c r="J44" s="99"/>
    </row>
    <row r="45" spans="1:10">
      <c r="A45" s="99"/>
      <c r="B45" s="99"/>
      <c r="C45" s="99"/>
      <c r="D45" s="99"/>
      <c r="E45" s="99"/>
      <c r="F45" s="99"/>
      <c r="G45" s="99"/>
      <c r="H45" s="99"/>
      <c r="I45" s="99"/>
      <c r="J45" s="99"/>
    </row>
    <row r="46" spans="1:10">
      <c r="A46" s="99"/>
      <c r="B46" s="99"/>
      <c r="C46" s="99"/>
      <c r="D46" s="99"/>
      <c r="E46" s="99"/>
      <c r="F46" s="99"/>
      <c r="G46" s="99"/>
      <c r="H46" s="99"/>
      <c r="I46" s="99"/>
      <c r="J46" s="99"/>
    </row>
    <row r="47" spans="1:10">
      <c r="A47" s="99"/>
      <c r="B47" s="99"/>
      <c r="C47" s="99"/>
      <c r="D47" s="99"/>
      <c r="E47" s="99"/>
      <c r="F47" s="99"/>
      <c r="G47" s="99"/>
      <c r="H47" s="99"/>
      <c r="I47" s="99"/>
      <c r="J47" s="99"/>
    </row>
    <row r="48" spans="1:10">
      <c r="A48" s="99" t="s">
        <v>45</v>
      </c>
      <c r="B48" s="99"/>
      <c r="C48" s="99"/>
      <c r="D48" s="99"/>
      <c r="E48" s="109" t="s">
        <v>46</v>
      </c>
      <c r="F48" s="99" t="s">
        <v>94</v>
      </c>
      <c r="G48" s="99"/>
      <c r="H48" s="99"/>
      <c r="I48" s="99" t="s">
        <v>95</v>
      </c>
      <c r="J48" s="99"/>
    </row>
    <row r="49" spans="1:10">
      <c r="A49" s="99"/>
      <c r="B49" s="99"/>
      <c r="C49" s="99"/>
      <c r="D49" s="99"/>
      <c r="E49" s="108"/>
      <c r="F49" s="99"/>
      <c r="G49" s="99"/>
      <c r="H49" s="99"/>
      <c r="I49" s="99"/>
      <c r="J49" s="99"/>
    </row>
    <row r="50" spans="1:10">
      <c r="A50" s="99"/>
      <c r="B50" s="99"/>
      <c r="C50" s="99"/>
      <c r="D50" s="99"/>
      <c r="E50" s="109" t="s">
        <v>96</v>
      </c>
      <c r="F50" s="99" t="s">
        <v>242</v>
      </c>
      <c r="G50" s="99"/>
      <c r="H50" s="99"/>
      <c r="I50" s="99" t="s">
        <v>69</v>
      </c>
      <c r="J50" s="99"/>
    </row>
    <row r="51" spans="1:10">
      <c r="A51" s="99"/>
      <c r="B51" s="99"/>
      <c r="C51" s="99"/>
      <c r="D51" s="99"/>
      <c r="E51" s="108"/>
      <c r="F51" s="99"/>
      <c r="G51" s="99"/>
      <c r="H51" s="99"/>
      <c r="I51" s="99"/>
      <c r="J51" s="99"/>
    </row>
    <row r="52" spans="1:10">
      <c r="A52" s="99"/>
      <c r="B52" s="99"/>
      <c r="C52" s="99"/>
      <c r="D52" s="99"/>
      <c r="E52" s="109" t="s">
        <v>98</v>
      </c>
      <c r="F52" s="99" t="s">
        <v>99</v>
      </c>
      <c r="G52" s="99"/>
      <c r="H52" s="99"/>
      <c r="I52" s="99"/>
      <c r="J52" s="99"/>
    </row>
    <row r="53" spans="1:10">
      <c r="A53" s="99"/>
      <c r="B53" s="99"/>
      <c r="C53" s="99"/>
      <c r="D53" s="99"/>
      <c r="E53" s="108"/>
      <c r="F53" s="99"/>
      <c r="G53" s="99"/>
      <c r="H53" s="99"/>
      <c r="I53" s="99"/>
      <c r="J53" s="99"/>
    </row>
    <row r="54" spans="1:10">
      <c r="A54" s="99"/>
      <c r="B54" s="99"/>
      <c r="C54" s="99"/>
      <c r="D54" s="99"/>
      <c r="E54" s="109" t="s">
        <v>100</v>
      </c>
      <c r="F54" s="99" t="s">
        <v>101</v>
      </c>
      <c r="G54" s="110"/>
      <c r="H54" s="103" t="s">
        <v>102</v>
      </c>
      <c r="I54" s="99"/>
      <c r="J54" s="99"/>
    </row>
    <row r="55" spans="1:10">
      <c r="A55" s="134" t="s">
        <v>260</v>
      </c>
      <c r="B55" s="134"/>
      <c r="C55" s="134"/>
      <c r="D55" s="134"/>
      <c r="E55" s="134"/>
      <c r="F55" s="134"/>
      <c r="G55" s="99"/>
      <c r="H55" s="99"/>
      <c r="I55" s="99"/>
      <c r="J55" s="99"/>
    </row>
    <row r="56" spans="1:10" ht="26.25" customHeight="1">
      <c r="A56" s="134"/>
      <c r="B56" s="134"/>
      <c r="C56" s="134"/>
      <c r="D56" s="134"/>
      <c r="E56" s="134"/>
      <c r="F56" s="134"/>
      <c r="G56" s="99"/>
      <c r="H56" s="99"/>
      <c r="I56" s="99"/>
      <c r="J56" s="99"/>
    </row>
    <row r="57" spans="1:10" ht="37.5" customHeight="1">
      <c r="A57" s="589" t="str">
        <f>総括表!C56&amp;"　競技力向上対策事業（国体強化対策事業）特別配分　収支決算書"</f>
        <v>　競技力向上対策事業（国体強化対策事業）特別配分　収支決算書</v>
      </c>
      <c r="B57" s="589"/>
      <c r="C57" s="589"/>
      <c r="D57" s="589"/>
      <c r="E57" s="589"/>
      <c r="F57" s="589"/>
      <c r="G57" s="589"/>
      <c r="H57" s="589"/>
      <c r="I57" s="589"/>
      <c r="J57" s="589"/>
    </row>
    <row r="58" spans="1:10" ht="15.75" customHeight="1">
      <c r="A58" s="134"/>
      <c r="B58" s="134"/>
      <c r="C58" s="134"/>
      <c r="D58" s="134"/>
      <c r="E58" s="134"/>
      <c r="F58" s="134"/>
      <c r="G58" s="99"/>
      <c r="H58" s="99"/>
      <c r="I58" s="99"/>
      <c r="J58" s="99"/>
    </row>
    <row r="59" spans="1:10">
      <c r="A59" s="134"/>
      <c r="B59" s="134"/>
      <c r="C59" s="134"/>
      <c r="D59" s="134"/>
      <c r="E59" s="134"/>
      <c r="F59" s="135"/>
      <c r="G59" s="99"/>
      <c r="H59" s="99"/>
      <c r="I59" s="99"/>
      <c r="J59" s="99"/>
    </row>
    <row r="60" spans="1:10" ht="36" customHeight="1">
      <c r="A60" s="134" t="s">
        <v>104</v>
      </c>
      <c r="B60" s="134"/>
      <c r="C60" s="134"/>
      <c r="D60" s="134"/>
      <c r="E60" s="134"/>
      <c r="F60" s="99"/>
      <c r="G60" s="99"/>
      <c r="H60" s="99"/>
      <c r="I60" s="99"/>
      <c r="J60" s="135" t="s">
        <v>56</v>
      </c>
    </row>
    <row r="61" spans="1:10" ht="36" customHeight="1">
      <c r="A61" s="592" t="s">
        <v>105</v>
      </c>
      <c r="B61" s="593"/>
      <c r="C61" s="593" t="s">
        <v>106</v>
      </c>
      <c r="D61" s="593"/>
      <c r="E61" s="593" t="s">
        <v>107</v>
      </c>
      <c r="F61" s="593"/>
      <c r="G61" s="593"/>
      <c r="H61" s="593" t="s">
        <v>108</v>
      </c>
      <c r="I61" s="593"/>
      <c r="J61" s="136" t="s">
        <v>241</v>
      </c>
    </row>
    <row r="62" spans="1:10" ht="36" customHeight="1">
      <c r="A62" s="594" t="s">
        <v>109</v>
      </c>
      <c r="B62" s="595"/>
      <c r="C62" s="598">
        <f>総括表!L10</f>
        <v>0</v>
      </c>
      <c r="D62" s="598"/>
      <c r="E62" s="598">
        <f>総括表!H39</f>
        <v>0</v>
      </c>
      <c r="F62" s="598"/>
      <c r="G62" s="598"/>
      <c r="H62" s="652">
        <f>E62-C62</f>
        <v>0</v>
      </c>
      <c r="I62" s="652"/>
      <c r="J62" s="137"/>
    </row>
    <row r="63" spans="1:10" ht="36" customHeight="1">
      <c r="A63" s="594" t="s">
        <v>61</v>
      </c>
      <c r="B63" s="595"/>
      <c r="C63" s="598">
        <f>三次追加申請様式!D62</f>
        <v>0</v>
      </c>
      <c r="D63" s="598"/>
      <c r="E63" s="598">
        <f>総括表!E42</f>
        <v>0</v>
      </c>
      <c r="F63" s="598"/>
      <c r="G63" s="598"/>
      <c r="H63" s="652">
        <f>E63-C63</f>
        <v>0</v>
      </c>
      <c r="I63" s="652"/>
      <c r="J63" s="137"/>
    </row>
    <row r="64" spans="1:10" ht="36" customHeight="1" thickBot="1">
      <c r="A64" s="596" t="s">
        <v>110</v>
      </c>
      <c r="B64" s="597"/>
      <c r="C64" s="599"/>
      <c r="D64" s="599"/>
      <c r="E64" s="599"/>
      <c r="F64" s="599"/>
      <c r="G64" s="599"/>
      <c r="H64" s="651">
        <f>E64-C64</f>
        <v>0</v>
      </c>
      <c r="I64" s="651"/>
      <c r="J64" s="194"/>
    </row>
    <row r="65" spans="1:10" ht="36" customHeight="1" thickTop="1">
      <c r="A65" s="600" t="s">
        <v>111</v>
      </c>
      <c r="B65" s="601"/>
      <c r="C65" s="604">
        <f>SUM(C62:D64)</f>
        <v>0</v>
      </c>
      <c r="D65" s="604"/>
      <c r="E65" s="604">
        <f>SUM(E62:F64)</f>
        <v>0</v>
      </c>
      <c r="F65" s="604"/>
      <c r="G65" s="604"/>
      <c r="H65" s="648">
        <f>SUM(H62:I64)</f>
        <v>0</v>
      </c>
      <c r="I65" s="648"/>
      <c r="J65" s="138"/>
    </row>
    <row r="66" spans="1:10" ht="120" customHeight="1">
      <c r="A66" s="134"/>
      <c r="B66" s="134"/>
      <c r="C66" s="134"/>
      <c r="D66" s="99"/>
      <c r="E66" s="134"/>
      <c r="F66" s="99"/>
      <c r="G66" s="99"/>
      <c r="H66" s="224"/>
      <c r="I66" s="225"/>
      <c r="J66" s="134"/>
    </row>
    <row r="67" spans="1:10" ht="36" customHeight="1">
      <c r="A67" s="134" t="s">
        <v>112</v>
      </c>
      <c r="B67" s="134"/>
      <c r="C67" s="134"/>
      <c r="D67" s="99"/>
      <c r="E67" s="134"/>
      <c r="F67" s="99"/>
      <c r="G67" s="99"/>
      <c r="H67" s="224"/>
      <c r="I67" s="225"/>
      <c r="J67" s="134"/>
    </row>
    <row r="68" spans="1:10" ht="36" customHeight="1">
      <c r="A68" s="592" t="s">
        <v>105</v>
      </c>
      <c r="B68" s="593"/>
      <c r="C68" s="593" t="s">
        <v>106</v>
      </c>
      <c r="D68" s="593"/>
      <c r="E68" s="593" t="s">
        <v>107</v>
      </c>
      <c r="F68" s="593"/>
      <c r="G68" s="593"/>
      <c r="H68" s="649" t="s">
        <v>108</v>
      </c>
      <c r="I68" s="649"/>
      <c r="J68" s="136" t="s">
        <v>241</v>
      </c>
    </row>
    <row r="69" spans="1:10" ht="36" customHeight="1" thickBot="1">
      <c r="A69" s="602" t="s">
        <v>65</v>
      </c>
      <c r="B69" s="597"/>
      <c r="C69" s="599">
        <f>C65</f>
        <v>0</v>
      </c>
      <c r="D69" s="599"/>
      <c r="E69" s="599">
        <f>E65</f>
        <v>0</v>
      </c>
      <c r="F69" s="599"/>
      <c r="G69" s="599"/>
      <c r="H69" s="650">
        <f>E69-C69</f>
        <v>0</v>
      </c>
      <c r="I69" s="650"/>
      <c r="J69" s="222"/>
    </row>
    <row r="70" spans="1:10" ht="36" customHeight="1" thickTop="1">
      <c r="A70" s="600" t="s">
        <v>111</v>
      </c>
      <c r="B70" s="601"/>
      <c r="C70" s="604">
        <f>SUM(C69:C69)</f>
        <v>0</v>
      </c>
      <c r="D70" s="604"/>
      <c r="E70" s="604">
        <f>SUM(E69:E69)</f>
        <v>0</v>
      </c>
      <c r="F70" s="604"/>
      <c r="G70" s="604"/>
      <c r="H70" s="648">
        <f>SUM(H69:H69)</f>
        <v>0</v>
      </c>
      <c r="I70" s="648"/>
      <c r="J70" s="139"/>
    </row>
    <row r="71" spans="1:10" ht="19.5" customHeight="1">
      <c r="A71" s="134"/>
      <c r="B71" s="134"/>
      <c r="C71" s="134"/>
      <c r="D71" s="134"/>
      <c r="E71" s="134"/>
      <c r="F71" s="134"/>
      <c r="G71" s="99"/>
      <c r="H71" s="99"/>
      <c r="I71" s="99"/>
      <c r="J71" s="99"/>
    </row>
    <row r="72" spans="1:10">
      <c r="A72" s="134" t="s">
        <v>113</v>
      </c>
      <c r="B72" s="134"/>
      <c r="C72" s="134"/>
      <c r="D72" s="134"/>
      <c r="E72" s="134"/>
      <c r="F72" s="134"/>
      <c r="G72" s="99"/>
      <c r="H72" s="99"/>
      <c r="I72" s="99"/>
      <c r="J72" s="99"/>
    </row>
    <row r="73" spans="1:10" ht="83.25" customHeight="1">
      <c r="A73" s="134"/>
      <c r="B73" s="134"/>
      <c r="C73" s="134"/>
      <c r="D73" s="134"/>
      <c r="E73" s="134"/>
      <c r="F73" s="134"/>
      <c r="G73" s="99"/>
      <c r="H73" s="99"/>
      <c r="I73" s="99"/>
      <c r="J73" s="99"/>
    </row>
    <row r="74" spans="1:10">
      <c r="A74" s="134"/>
      <c r="B74" s="99"/>
      <c r="C74" s="99"/>
      <c r="D74" s="603" t="str">
        <f>H3</f>
        <v>令和〇年〇月〇日</v>
      </c>
      <c r="E74" s="603"/>
      <c r="F74" s="134"/>
      <c r="G74" s="99"/>
      <c r="H74" s="99"/>
      <c r="I74" s="99"/>
      <c r="J74" s="99"/>
    </row>
    <row r="75" spans="1:10">
      <c r="A75" s="134"/>
      <c r="B75" s="134"/>
      <c r="C75" s="134"/>
      <c r="D75" s="134"/>
      <c r="E75" s="134"/>
      <c r="F75" s="134"/>
      <c r="G75" s="99"/>
      <c r="H75" s="99"/>
      <c r="I75" s="99"/>
      <c r="J75" s="99"/>
    </row>
    <row r="76" spans="1:10">
      <c r="A76" s="134"/>
      <c r="B76" s="134"/>
      <c r="C76" s="99"/>
      <c r="D76" s="99"/>
      <c r="E76" s="140" t="s">
        <v>114</v>
      </c>
      <c r="F76" s="141" t="str">
        <f>" "&amp;総括表!F2</f>
        <v xml:space="preserve"> 福井県○○協会（連盟）</v>
      </c>
      <c r="G76" s="99"/>
      <c r="H76" s="99"/>
      <c r="I76" s="99"/>
      <c r="J76" s="99"/>
    </row>
    <row r="77" spans="1:10">
      <c r="A77" s="134"/>
      <c r="B77" s="134"/>
      <c r="C77" s="99"/>
      <c r="D77" s="99"/>
      <c r="E77" s="135"/>
      <c r="F77" s="135"/>
      <c r="G77" s="99"/>
      <c r="H77" s="99"/>
      <c r="I77" s="99"/>
      <c r="J77" s="99"/>
    </row>
    <row r="78" spans="1:10">
      <c r="A78" s="134"/>
      <c r="B78" s="134"/>
      <c r="C78" s="99"/>
      <c r="D78" s="99"/>
      <c r="E78" s="140" t="s">
        <v>115</v>
      </c>
      <c r="F78" s="141" t="str">
        <f>" 会長　"&amp;総括表!E6&amp;"　㊞ 　"</f>
        <v xml:space="preserve"> 会長　　㊞ 　</v>
      </c>
      <c r="G78" s="99"/>
      <c r="H78" s="99"/>
      <c r="I78" s="99"/>
      <c r="J78" s="99"/>
    </row>
    <row r="79" spans="1:10">
      <c r="A79" s="99"/>
      <c r="B79" s="99"/>
      <c r="C79" s="99"/>
      <c r="D79" s="99"/>
      <c r="E79" s="99"/>
      <c r="F79" s="99"/>
      <c r="G79" s="99"/>
      <c r="H79" s="99"/>
      <c r="I79" s="99"/>
      <c r="J79" s="99"/>
    </row>
    <row r="80" spans="1:10">
      <c r="A80" s="99"/>
      <c r="B80" s="99"/>
      <c r="C80" s="99"/>
      <c r="D80" s="99"/>
      <c r="E80" s="99"/>
      <c r="F80" s="99"/>
      <c r="G80" s="99"/>
      <c r="H80" s="99"/>
      <c r="I80" s="99"/>
      <c r="J80" s="99"/>
    </row>
  </sheetData>
  <mergeCells count="48">
    <mergeCell ref="H15:J15"/>
    <mergeCell ref="I2:J2"/>
    <mergeCell ref="H3:J3"/>
    <mergeCell ref="E10:F10"/>
    <mergeCell ref="H11:J11"/>
    <mergeCell ref="H13:J13"/>
    <mergeCell ref="A19:J19"/>
    <mergeCell ref="A20:J20"/>
    <mergeCell ref="A25:J26"/>
    <mergeCell ref="A31:J31"/>
    <mergeCell ref="A37:C38"/>
    <mergeCell ref="G38:I38"/>
    <mergeCell ref="G40:I40"/>
    <mergeCell ref="G42:I42"/>
    <mergeCell ref="A57:J57"/>
    <mergeCell ref="A61:B61"/>
    <mergeCell ref="C61:D61"/>
    <mergeCell ref="E61:G61"/>
    <mergeCell ref="H61:I61"/>
    <mergeCell ref="A62:B62"/>
    <mergeCell ref="C62:D62"/>
    <mergeCell ref="E62:G62"/>
    <mergeCell ref="H62:I62"/>
    <mergeCell ref="A63:B63"/>
    <mergeCell ref="C63:D63"/>
    <mergeCell ref="E63:G63"/>
    <mergeCell ref="H63:I63"/>
    <mergeCell ref="A64:B64"/>
    <mergeCell ref="C64:D64"/>
    <mergeCell ref="E64:G64"/>
    <mergeCell ref="H64:I64"/>
    <mergeCell ref="A65:B65"/>
    <mergeCell ref="C65:D65"/>
    <mergeCell ref="E65:G65"/>
    <mergeCell ref="H65:I65"/>
    <mergeCell ref="A68:B68"/>
    <mergeCell ref="C68:D68"/>
    <mergeCell ref="E68:G68"/>
    <mergeCell ref="H68:I68"/>
    <mergeCell ref="A69:B69"/>
    <mergeCell ref="C69:D69"/>
    <mergeCell ref="E69:G69"/>
    <mergeCell ref="H69:I69"/>
    <mergeCell ref="A70:B70"/>
    <mergeCell ref="C70:D70"/>
    <mergeCell ref="E70:G70"/>
    <mergeCell ref="H70:I70"/>
    <mergeCell ref="D74:E74"/>
  </mergeCells>
  <phoneticPr fontId="2"/>
  <conditionalFormatting sqref="H3:J11">
    <cfRule type="cellIs" dxfId="7" priority="1" operator="equal">
      <formula>0</formula>
    </cfRule>
  </conditionalFormatting>
  <dataValidations count="1">
    <dataValidation type="textLength" operator="lessThan" allowBlank="1" showInputMessage="1" showErrorMessage="1" sqref="A5:J80" xr:uid="{0FF6D5F8-95EC-4E4D-A2D0-234F1BBB513A}">
      <formula1>0</formula1>
    </dataValidation>
  </dataValidations>
  <pageMargins left="0.7" right="0.7" top="0.75" bottom="0.75" header="0.3" footer="0.3"/>
  <pageSetup paperSize="9" orientation="portrait" r:id="rId1"/>
  <rowBreaks count="1" manualBreakCount="1">
    <brk id="54" max="9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rgb="FFFF99FF"/>
  </sheetPr>
  <dimension ref="A1:Q26"/>
  <sheetViews>
    <sheetView showZeros="0" view="pageBreakPreview" zoomScaleNormal="100" zoomScaleSheetLayoutView="100" workbookViewId="0">
      <pane ySplit="3" topLeftCell="A4" activePane="bottomLeft" state="frozen"/>
      <selection pane="bottomLeft" activeCell="I17" sqref="I17"/>
    </sheetView>
  </sheetViews>
  <sheetFormatPr defaultRowHeight="13.5"/>
  <cols>
    <col min="1" max="1" width="4.5" style="8" customWidth="1"/>
    <col min="2" max="12" width="7.5" style="8" customWidth="1"/>
    <col min="13" max="13" width="7.75" style="8" customWidth="1"/>
    <col min="14" max="14" width="12" style="8" customWidth="1"/>
    <col min="15" max="16384" width="9" style="8"/>
  </cols>
  <sheetData>
    <row r="1" spans="1:17" ht="27" customHeight="1">
      <c r="A1" s="27" t="s">
        <v>182</v>
      </c>
      <c r="B1" s="609" t="s">
        <v>180</v>
      </c>
      <c r="C1" s="609"/>
      <c r="D1" s="609" t="str">
        <f>'当初　実績報告書'!E1</f>
        <v>令和  年度</v>
      </c>
      <c r="E1" s="609"/>
      <c r="F1" s="609"/>
      <c r="G1" s="609" t="str">
        <f>'当初　実績報告書'!H1</f>
        <v>国体強化対策事業</v>
      </c>
      <c r="H1" s="609"/>
      <c r="I1" s="609"/>
      <c r="J1" s="609"/>
      <c r="K1" s="609" t="s">
        <v>183</v>
      </c>
      <c r="L1" s="609"/>
      <c r="M1" s="27"/>
      <c r="N1" s="2"/>
      <c r="O1" s="2"/>
      <c r="P1" s="2"/>
      <c r="Q1" s="2"/>
    </row>
    <row r="2" spans="1:17" ht="14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610" t="str">
        <f>総括表!F2</f>
        <v>福井県○○協会（連盟）</v>
      </c>
      <c r="L2" s="610"/>
      <c r="M2" s="610"/>
      <c r="N2" s="2"/>
      <c r="O2" s="2"/>
      <c r="P2" s="2"/>
      <c r="Q2" s="2"/>
    </row>
    <row r="3" spans="1:17" ht="27" customHeight="1">
      <c r="A3" s="14" t="s">
        <v>143</v>
      </c>
      <c r="B3" s="12" t="s">
        <v>184</v>
      </c>
      <c r="C3" s="12" t="s">
        <v>185</v>
      </c>
      <c r="D3" s="12" t="s">
        <v>186</v>
      </c>
      <c r="E3" s="12" t="s">
        <v>187</v>
      </c>
      <c r="F3" s="12" t="s">
        <v>188</v>
      </c>
      <c r="G3" s="12" t="s">
        <v>189</v>
      </c>
      <c r="H3" s="12" t="s">
        <v>190</v>
      </c>
      <c r="I3" s="12" t="s">
        <v>191</v>
      </c>
      <c r="J3" s="12" t="s">
        <v>192</v>
      </c>
      <c r="K3" s="12" t="s">
        <v>193</v>
      </c>
      <c r="L3" s="12" t="s">
        <v>194</v>
      </c>
      <c r="M3" s="13" t="s">
        <v>195</v>
      </c>
    </row>
    <row r="4" spans="1:17" ht="24" customHeight="1">
      <c r="A4" s="15">
        <v>1</v>
      </c>
      <c r="B4" s="16">
        <f ca="1">SUMIF('当初　実績報告書'!$X$29:$AB$32,"報償費",'当初　実績報告書'!$AC$29:$AF$32)</f>
        <v>0</v>
      </c>
      <c r="C4" s="16">
        <f ca="1">SUMIF('当初　実績報告書'!$X$29:$AB$32,"交通費",'当初　実績報告書'!$AC$29:$AF$32)</f>
        <v>0</v>
      </c>
      <c r="D4" s="16">
        <f ca="1">SUMIF('当初　実績報告書'!$X$29:$AB$32,"宿泊費",'当初　実績報告書'!$AC$29:$AF$32)</f>
        <v>0</v>
      </c>
      <c r="E4" s="16">
        <f ca="1">SUMIF('当初　実績報告書'!$X$29:$AB$32,"食糧費",'当初　実績報告書'!$AC$29:$AF$32)</f>
        <v>0</v>
      </c>
      <c r="F4" s="16">
        <f ca="1">SUMIF('当初　実績報告書'!$X$29:$AB$32,"燃料費",'当初　実績報告書'!$AC$29:$AF$32)</f>
        <v>0</v>
      </c>
      <c r="G4" s="16">
        <f ca="1">SUMIF('当初　実績報告書'!$X$29:$AB$32,"消耗品・備品費",'当初　実績報告書'!$AC$29:$AF$32)</f>
        <v>0</v>
      </c>
      <c r="H4" s="16">
        <f ca="1">SUMIF('当初　実績報告書'!$X$29:$AB$32,"使用料",'当初　実績報告書'!$AC$29:$AF$32)</f>
        <v>0</v>
      </c>
      <c r="I4" s="16">
        <f ca="1">SUMIF('当初　実績報告書'!$X$29:$AB$32,"参加料",'当初　実績報告書'!$AC$29:$AF$32)</f>
        <v>0</v>
      </c>
      <c r="J4" s="16">
        <f ca="1">SUMIF('当初　実績報告書'!$X$29:$AB$32,"保険料",'当初　実績報告書'!$AC$29:$AF$32)</f>
        <v>0</v>
      </c>
      <c r="K4" s="16">
        <f ca="1">SUMIF('当初　実績報告書'!$X$29:$AB$32,"通信運搬費",'当初　実績報告書'!$AC$29:$AF$32)</f>
        <v>0</v>
      </c>
      <c r="L4" s="16">
        <f ca="1">SUMIF('当初　実績報告書'!$X$29:$AB$32,"手数料",'当初　実績報告書'!$AC$29:$AF$32)</f>
        <v>0</v>
      </c>
      <c r="M4" s="17">
        <f ca="1">SUM(B4:L4)</f>
        <v>0</v>
      </c>
      <c r="N4" s="22"/>
    </row>
    <row r="5" spans="1:17" ht="24" customHeight="1">
      <c r="A5" s="18">
        <v>2</v>
      </c>
      <c r="B5" s="16">
        <f ca="1">SUMIF('当初　実績報告書'!$X$62:$AB$65,"報償費",'当初　実績報告書'!$AC$62:$AF$65)</f>
        <v>0</v>
      </c>
      <c r="C5" s="16">
        <f ca="1">SUMIF('当初　実績報告書'!$X$62:$AB$65,"交通費",'当初　実績報告書'!$AC$62:$AF$65)</f>
        <v>0</v>
      </c>
      <c r="D5" s="16">
        <f ca="1">SUMIF('当初　実績報告書'!$X$62:$AB$65,"宿泊費",'当初　実績報告書'!$AC$62:$AF$65)</f>
        <v>0</v>
      </c>
      <c r="E5" s="16">
        <f ca="1">SUMIF('当初　実績報告書'!$X$62:$AB$65,"食糧費",'当初　実績報告書'!$AC$62:$AF$65)</f>
        <v>0</v>
      </c>
      <c r="F5" s="16">
        <f ca="1">SUMIF('当初　実績報告書'!$X$62:$AB$65,"燃料費",'当初　実績報告書'!$AC$62:$AF$65)</f>
        <v>0</v>
      </c>
      <c r="G5" s="16">
        <f ca="1">SUMIF('当初　実績報告書'!$X$62:$AB$65,"消耗品・備品費",'当初　実績報告書'!$AC$62:$AF$65)</f>
        <v>0</v>
      </c>
      <c r="H5" s="16">
        <f ca="1">SUMIF('当初　実績報告書'!$X$62:$AB$65,"使用料",'当初　実績報告書'!$AC$62:$AF$65)</f>
        <v>0</v>
      </c>
      <c r="I5" s="16">
        <f ca="1">SUMIF('当初　実績報告書'!$X$62:$AB$65,"参加料",'当初　実績報告書'!$AC$62:$AF$65)</f>
        <v>0</v>
      </c>
      <c r="J5" s="16">
        <f ca="1">SUMIF('当初　実績報告書'!$X$62:$AB$65,"保険料",'当初　実績報告書'!$AC$62:$AF$65)</f>
        <v>0</v>
      </c>
      <c r="K5" s="16">
        <f ca="1">SUMIF('当初　実績報告書'!$X$62:$AB$65,"通信運搬費",'当初　実績報告書'!$AC$62:$AF$65)</f>
        <v>0</v>
      </c>
      <c r="L5" s="16">
        <f ca="1">SUMIF('当初　実績報告書'!$X$62:$AB$65,"手数料",'当初　実績報告書'!$AC$62:$AF$65)</f>
        <v>0</v>
      </c>
      <c r="M5" s="17">
        <f ca="1">SUM(B5:L5)</f>
        <v>0</v>
      </c>
    </row>
    <row r="6" spans="1:17" ht="24" customHeight="1">
      <c r="A6" s="18">
        <v>3</v>
      </c>
      <c r="B6" s="16">
        <f ca="1">SUMIF('当初　実績報告書'!$X$95:$AB$98,"報償費",'当初　実績報告書'!$AC$95:$AF$98)</f>
        <v>0</v>
      </c>
      <c r="C6" s="16">
        <f ca="1">SUMIF('当初　実績報告書'!$X$95:$AB$98,"交通費",'当初　実績報告書'!$AC$95:$AF$98)</f>
        <v>0</v>
      </c>
      <c r="D6" s="16">
        <f ca="1">SUMIF('当初　実績報告書'!$X$95:$AB$98,"宿泊費",'当初　実績報告書'!$AC$95:$AF$98)</f>
        <v>0</v>
      </c>
      <c r="E6" s="16">
        <f ca="1">SUMIF('当初　実績報告書'!$X$95:$AB$98,"食糧費",'当初　実績報告書'!$AC$95:$AF$98)</f>
        <v>0</v>
      </c>
      <c r="F6" s="16">
        <f ca="1">SUMIF('当初　実績報告書'!$X$95:$AB$98,"燃料費",'当初　実績報告書'!$AC$95:$AF$98)</f>
        <v>0</v>
      </c>
      <c r="G6" s="16">
        <f ca="1">SUMIF('当初　実績報告書'!$X$95:$AB$98,"消耗品・備品費",'当初　実績報告書'!$AC$95:$AF$98)</f>
        <v>0</v>
      </c>
      <c r="H6" s="16">
        <f ca="1">SUMIF('当初　実績報告書'!$X$95:$AB$98,"使用料",'当初　実績報告書'!$AC$95:$AF$98)</f>
        <v>0</v>
      </c>
      <c r="I6" s="16">
        <f ca="1">SUMIF('当初　実績報告書'!$X$95:$AB$98,"参加料",'当初　実績報告書'!$AC$95:$AF$98)</f>
        <v>0</v>
      </c>
      <c r="J6" s="16">
        <f ca="1">SUMIF('当初　実績報告書'!$X$95:$AB$98,"保険料",'当初　実績報告書'!$AC$95:$AF$98)</f>
        <v>0</v>
      </c>
      <c r="K6" s="16">
        <f ca="1">SUMIF('当初　実績報告書'!$X$95:$AB$98,"通信運搬費",'当初　実績報告書'!$AC$95:$AF$98)</f>
        <v>0</v>
      </c>
      <c r="L6" s="16">
        <f ca="1">SUMIF('当初　実績報告書'!$X$95:$AB$98,"手数料",'当初　実績報告書'!$AC$95:$AF$98)</f>
        <v>0</v>
      </c>
      <c r="M6" s="17">
        <f ca="1">SUM(B6:L6)</f>
        <v>0</v>
      </c>
    </row>
    <row r="7" spans="1:17" ht="24" customHeight="1">
      <c r="A7" s="18">
        <v>4</v>
      </c>
      <c r="B7" s="19">
        <f ca="1">SUMIF('当初　実績報告書'!$X$128:$AB$131,"報償費",'当初　実績報告書'!$AC$128:$AF$131)</f>
        <v>0</v>
      </c>
      <c r="C7" s="19">
        <f ca="1">SUMIF('当初　実績報告書'!$X$128:$AB$131,"交通費",'当初　実績報告書'!$AC$128:$AF$131)</f>
        <v>0</v>
      </c>
      <c r="D7" s="19">
        <f ca="1">SUMIF('当初　実績報告書'!$X$128:$AB$131,"宿泊費",'当初　実績報告書'!$AC$128:$AF$131)</f>
        <v>0</v>
      </c>
      <c r="E7" s="19">
        <f ca="1">SUMIF('当初　実績報告書'!$X$128:$AB$131,"食糧費",'当初　実績報告書'!$AC$128:$AF$131)</f>
        <v>0</v>
      </c>
      <c r="F7" s="19">
        <f ca="1">SUMIF('当初　実績報告書'!$X$128:$AB$131,"燃料費",'当初　実績報告書'!$AC$128:$AF$131)</f>
        <v>0</v>
      </c>
      <c r="G7" s="19">
        <f ca="1">SUMIF('当初　実績報告書'!$X$128:$AB$131,"消耗品・備品費",'当初　実績報告書'!$AC$128:$AF$131)</f>
        <v>0</v>
      </c>
      <c r="H7" s="19">
        <f ca="1">SUMIF('当初　実績報告書'!$X$128:$AB$131,"使用料",'当初　実績報告書'!$AC$128:$AF$131)</f>
        <v>0</v>
      </c>
      <c r="I7" s="19">
        <f ca="1">SUMIF('当初　実績報告書'!$X$128:$AB$131,"参加料",'当初　実績報告書'!$AC$128:$AF$131)</f>
        <v>0</v>
      </c>
      <c r="J7" s="19">
        <f ca="1">SUMIF('当初　実績報告書'!$X$128:$AB$131,"保険料",'当初　実績報告書'!$AC$128:$AF$131)</f>
        <v>0</v>
      </c>
      <c r="K7" s="19">
        <f ca="1">SUMIF('当初　実績報告書'!$X$128:$AB$131,"通信運搬費",'当初　実績報告書'!$AC$128:$AF$131)</f>
        <v>0</v>
      </c>
      <c r="L7" s="19">
        <f ca="1">SUMIF('当初　実績報告書'!$X$128:$AB$131,"手数料",'当初　実績報告書'!$AC$128:$AF$131)</f>
        <v>0</v>
      </c>
      <c r="M7" s="17">
        <f t="shared" ref="M7:M22" ca="1" si="0">SUM(B7:L7)</f>
        <v>0</v>
      </c>
    </row>
    <row r="8" spans="1:17" ht="24" customHeight="1">
      <c r="A8" s="18">
        <v>5</v>
      </c>
      <c r="B8" s="19">
        <f ca="1">SUMIF('当初　実績報告書'!$X$161:$AB$164,"報償費",'当初　実績報告書'!$AC$161:$AF$164)</f>
        <v>0</v>
      </c>
      <c r="C8" s="19">
        <f ca="1">SUMIF('当初　実績報告書'!$X$161:$AB$164,"交通費",'当初　実績報告書'!$AC$161:$AF$164)</f>
        <v>0</v>
      </c>
      <c r="D8" s="19">
        <f ca="1">SUMIF('当初　実績報告書'!$X$161:$AB$164,"宿泊費",'当初　実績報告書'!$AC$161:$AF$164)</f>
        <v>0</v>
      </c>
      <c r="E8" s="19">
        <f ca="1">SUMIF('当初　実績報告書'!$X$161:$AB$164,"食糧費",'当初　実績報告書'!$AC$161:$AF$164)</f>
        <v>0</v>
      </c>
      <c r="F8" s="19">
        <f ca="1">SUMIF('当初　実績報告書'!$X$161:$AB$164,"燃料費",'当初　実績報告書'!$AC$161:$AF$164)</f>
        <v>0</v>
      </c>
      <c r="G8" s="19">
        <f ca="1">SUMIF('当初　実績報告書'!$X$161:$AB$164,"消耗品・備品費",'当初　実績報告書'!$AC$161:$AF$164)</f>
        <v>0</v>
      </c>
      <c r="H8" s="19">
        <f ca="1">SUMIF('当初　実績報告書'!$X$161:$AB$164,"使用料",'当初　実績報告書'!$AC$161:$AF$164)</f>
        <v>0</v>
      </c>
      <c r="I8" s="19">
        <f ca="1">SUMIF('当初　実績報告書'!$X$161:$AB$164,"参加料",'当初　実績報告書'!$AC$161:$AF$164)</f>
        <v>0</v>
      </c>
      <c r="J8" s="19">
        <f ca="1">SUMIF('当初　実績報告書'!$X$161:$AB$164,"保険料",'当初　実績報告書'!$AC$161:$AF$164)</f>
        <v>0</v>
      </c>
      <c r="K8" s="19">
        <f ca="1">SUMIF('当初　実績報告書'!$X$161:$AB$164,"通信運搬費",'当初　実績報告書'!$AC$161:$AF$164)</f>
        <v>0</v>
      </c>
      <c r="L8" s="19">
        <f ca="1">SUMIF('当初　実績報告書'!$X$161:$AB$164,"手数料",'当初　実績報告書'!$AC$161:$AF$164)</f>
        <v>0</v>
      </c>
      <c r="M8" s="17">
        <f t="shared" ca="1" si="0"/>
        <v>0</v>
      </c>
    </row>
    <row r="9" spans="1:17" ht="24" customHeight="1">
      <c r="A9" s="18">
        <v>6</v>
      </c>
      <c r="B9" s="16">
        <f ca="1">SUMIF('当初　実績報告書'!$X$194:$AB$197,"報償費",'当初　実績報告書'!$AC$194:$AF$197)</f>
        <v>0</v>
      </c>
      <c r="C9" s="16">
        <f ca="1">SUMIF('当初　実績報告書'!$X$194:$AB$197,"交通費",'当初　実績報告書'!$AC$194:$AF$197)</f>
        <v>0</v>
      </c>
      <c r="D9" s="16">
        <f ca="1">SUMIF('当初　実績報告書'!$X$194:$AB$197,"宿泊費",'当初　実績報告書'!$AC$194:$AF$197)</f>
        <v>0</v>
      </c>
      <c r="E9" s="16">
        <f ca="1">SUMIF('当初　実績報告書'!$X$194:$AB$197,"食糧費",'当初　実績報告書'!$AC$194:$AF$197)</f>
        <v>0</v>
      </c>
      <c r="F9" s="16">
        <f ca="1">SUMIF('当初　実績報告書'!$X$194:$AB$197,"燃料費",'当初　実績報告書'!$AC$194:$AF$197)</f>
        <v>0</v>
      </c>
      <c r="G9" s="16">
        <f ca="1">SUMIF('当初　実績報告書'!$X$194:$AB$197,"消耗品・備品費",'当初　実績報告書'!$AC$194:$AF$197)</f>
        <v>0</v>
      </c>
      <c r="H9" s="16">
        <f ca="1">SUMIF('当初　実績報告書'!$X$194:$AB$197,"使用料",'当初　実績報告書'!$AC$194:$AF$197)</f>
        <v>0</v>
      </c>
      <c r="I9" s="16">
        <f ca="1">SUMIF('当初　実績報告書'!$X$194:$AB$197,"参加料",'当初　実績報告書'!$AC$194:$AF$197)</f>
        <v>0</v>
      </c>
      <c r="J9" s="16">
        <f ca="1">SUMIF('当初　実績報告書'!$X$194:$AB$197,"保険料",'当初　実績報告書'!$AC$194:$AF$197)</f>
        <v>0</v>
      </c>
      <c r="K9" s="16">
        <f ca="1">SUMIF('当初　実績報告書'!$X$194:$AB$197,"通信運搬費",'当初　実績報告書'!$AC$194:$AF$197)</f>
        <v>0</v>
      </c>
      <c r="L9" s="16">
        <f ca="1">SUMIF('当初　実績報告書'!$X$194:$AB$197,"手数料",'当初　実績報告書'!$AC$194:$AF$197)</f>
        <v>0</v>
      </c>
      <c r="M9" s="17">
        <f t="shared" ca="1" si="0"/>
        <v>0</v>
      </c>
    </row>
    <row r="10" spans="1:17" ht="24" customHeight="1">
      <c r="A10" s="18">
        <v>7</v>
      </c>
      <c r="B10" s="19">
        <f ca="1">SUMIF('当初　実績報告書'!$X$227:$AB$230,"報償費",'当初　実績報告書'!$AC$227:$AF$230)</f>
        <v>0</v>
      </c>
      <c r="C10" s="19">
        <f ca="1">SUMIF('当初　実績報告書'!$X$227:$AB$230,"交通費",'当初　実績報告書'!$AC$227:$AF$230)</f>
        <v>0</v>
      </c>
      <c r="D10" s="19">
        <f ca="1">SUMIF('当初　実績報告書'!$X$227:$AB$230,"宿泊費",'当初　実績報告書'!$AC$227:$AF$230)</f>
        <v>0</v>
      </c>
      <c r="E10" s="19">
        <f ca="1">SUMIF('当初　実績報告書'!$X$227:$AB$230,"食糧費",'当初　実績報告書'!$AC$227:$AF$230)</f>
        <v>0</v>
      </c>
      <c r="F10" s="19">
        <f ca="1">SUMIF('当初　実績報告書'!$X$227:$AB$230,"燃料費",'当初　実績報告書'!$AC$227:$AF$230)</f>
        <v>0</v>
      </c>
      <c r="G10" s="19">
        <f ca="1">SUMIF('当初　実績報告書'!$X$227:$AB$230,"消耗品・備品費",'当初　実績報告書'!$AC$227:$AF$230)</f>
        <v>0</v>
      </c>
      <c r="H10" s="19">
        <f ca="1">SUMIF('当初　実績報告書'!$X$227:$AB$230,"使用料",'当初　実績報告書'!$AC$227:$AF$230)</f>
        <v>0</v>
      </c>
      <c r="I10" s="19">
        <f ca="1">SUMIF('当初　実績報告書'!$X$227:$AB$230,"参加料",'当初　実績報告書'!$AC$227:$AF$230)</f>
        <v>0</v>
      </c>
      <c r="J10" s="19">
        <f ca="1">SUMIF('当初　実績報告書'!$X$227:$AB$230,"保険料",'当初　実績報告書'!$AC$227:$AF$230)</f>
        <v>0</v>
      </c>
      <c r="K10" s="19">
        <f ca="1">SUMIF('当初　実績報告書'!$X$227:$AB$230,"通信運搬費",'当初　実績報告書'!$AC$227:$AF$230)</f>
        <v>0</v>
      </c>
      <c r="L10" s="19">
        <f ca="1">SUMIF('当初　実績報告書'!$X$227:$AB$230,"手数料",'当初　実績報告書'!$AC$227:$AF$230)</f>
        <v>0</v>
      </c>
      <c r="M10" s="17">
        <f ca="1">SUM(B10:L10)</f>
        <v>0</v>
      </c>
    </row>
    <row r="11" spans="1:17" ht="24" customHeight="1">
      <c r="A11" s="18">
        <v>8</v>
      </c>
      <c r="B11" s="19">
        <f ca="1">SUMIF('当初　実績報告書'!$X$260:$AB$263,"報償費",'当初　実績報告書'!$AC$260:$AF$263)</f>
        <v>0</v>
      </c>
      <c r="C11" s="19">
        <f ca="1">SUMIF('当初　実績報告書'!$X$260:$AB$263,"交通費",'当初　実績報告書'!$AC$260:$AF$263)</f>
        <v>0</v>
      </c>
      <c r="D11" s="19">
        <f ca="1">SUMIF('当初　実績報告書'!$X$260:$AB$263,"宿泊費",'当初　実績報告書'!$AC$260:$AF$263)</f>
        <v>0</v>
      </c>
      <c r="E11" s="19">
        <f ca="1">SUMIF('当初　実績報告書'!$X$260:$AB$263,"食糧費",'当初　実績報告書'!$AC$260:$AF$263)</f>
        <v>0</v>
      </c>
      <c r="F11" s="19">
        <f ca="1">SUMIF('当初　実績報告書'!$X$260:$AB$263,"燃料費",'当初　実績報告書'!$AC$260:$AF$263)</f>
        <v>0</v>
      </c>
      <c r="G11" s="19">
        <f ca="1">SUMIF('当初　実績報告書'!$X$260:$AB$263,"消耗品・備品費",'当初　実績報告書'!$AC$260:$AF$263)</f>
        <v>0</v>
      </c>
      <c r="H11" s="19">
        <f ca="1">SUMIF('当初　実績報告書'!$X$260:$AB$263,"使用料",'当初　実績報告書'!$AC$260:$AF$263)</f>
        <v>0</v>
      </c>
      <c r="I11" s="19">
        <f ca="1">SUMIF('当初　実績報告書'!$X$260:$AB$263,"参加料",'当初　実績報告書'!$AC$260:$AF$263)</f>
        <v>0</v>
      </c>
      <c r="J11" s="19">
        <f ca="1">SUMIF('当初　実績報告書'!$X$260:$AB$263,"保険料",'当初　実績報告書'!$AC$260:$AF$263)</f>
        <v>0</v>
      </c>
      <c r="K11" s="19">
        <f ca="1">SUMIF('当初　実績報告書'!$X$260:$AB$263,"通信運搬費",'当初　実績報告書'!$AC$260:$AF$263)</f>
        <v>0</v>
      </c>
      <c r="L11" s="19">
        <f ca="1">SUMIF('当初　実績報告書'!$X$260:$AB$263,"手数料",'当初　実績報告書'!$AC$260:$AF$263)</f>
        <v>0</v>
      </c>
      <c r="M11" s="17">
        <f t="shared" ca="1" si="0"/>
        <v>0</v>
      </c>
    </row>
    <row r="12" spans="1:17" ht="24" customHeight="1">
      <c r="A12" s="18">
        <v>9</v>
      </c>
      <c r="B12" s="19">
        <f ca="1">SUMIF('当初　実績報告書'!$X$293:$AB$296,"報償費",'当初　実績報告書'!$AC$293:$AF$296)</f>
        <v>0</v>
      </c>
      <c r="C12" s="19">
        <f ca="1">SUMIF('当初　実績報告書'!$X$293:$AB$296,"交通費",'当初　実績報告書'!$AC$293:$AF$296)</f>
        <v>0</v>
      </c>
      <c r="D12" s="19">
        <f ca="1">SUMIF('当初　実績報告書'!$X$293:$AB$296,"宿泊費",'当初　実績報告書'!$AC$293:$AF$296)</f>
        <v>0</v>
      </c>
      <c r="E12" s="19">
        <f ca="1">SUMIF('当初　実績報告書'!$X$293:$AB$296,"食糧費",'当初　実績報告書'!$AC$293:$AF$296)</f>
        <v>0</v>
      </c>
      <c r="F12" s="19">
        <f ca="1">SUMIF('当初　実績報告書'!$X$293:$AB$296,"燃料費",'当初　実績報告書'!$AC$293:$AF$296)</f>
        <v>0</v>
      </c>
      <c r="G12" s="19">
        <f ca="1">SUMIF('当初　実績報告書'!$X$293:$AB$296,"消耗品・備品費",'当初　実績報告書'!$AC$293:$AF$296)</f>
        <v>0</v>
      </c>
      <c r="H12" s="19">
        <f ca="1">SUMIF('当初　実績報告書'!$X$293:$AB$296,"使用料",'当初　実績報告書'!$AC$293:$AF$296)</f>
        <v>0</v>
      </c>
      <c r="I12" s="19">
        <f ca="1">SUMIF('当初　実績報告書'!$X$293:$AB$296,"参加料",'当初　実績報告書'!$AC$293:$AF$296)</f>
        <v>0</v>
      </c>
      <c r="J12" s="19">
        <f ca="1">SUMIF('当初　実績報告書'!$X$293:$AB$296,"保険料",'当初　実績報告書'!$AC$293:$AF$296)</f>
        <v>0</v>
      </c>
      <c r="K12" s="19">
        <f ca="1">SUMIF('当初　実績報告書'!$X$293:$AB$296,"通信運搬費",'当初　実績報告書'!$AC$293:$AF$296)</f>
        <v>0</v>
      </c>
      <c r="L12" s="19">
        <f ca="1">SUMIF('当初　実績報告書'!$X$293:$AB$296,"手数料",'当初　実績報告書'!$AC$293:$AF$296)</f>
        <v>0</v>
      </c>
      <c r="M12" s="17">
        <f t="shared" ca="1" si="0"/>
        <v>0</v>
      </c>
    </row>
    <row r="13" spans="1:17" ht="24" customHeight="1">
      <c r="A13" s="18">
        <v>10</v>
      </c>
      <c r="B13" s="19">
        <f ca="1">SUMIF('当初　実績報告書'!$X$326:$AB$329,"報償費",'当初　実績報告書'!$AC$326:$AF$329)</f>
        <v>0</v>
      </c>
      <c r="C13" s="19">
        <f ca="1">SUMIF('当初　実績報告書'!$X$326:$AB$329,"交通費",'当初　実績報告書'!$AC$326:$AF$329)</f>
        <v>0</v>
      </c>
      <c r="D13" s="19">
        <f ca="1">SUMIF('当初　実績報告書'!$X$326:$AB$329,"宿泊費",'当初　実績報告書'!$AC$326:$AF$329)</f>
        <v>0</v>
      </c>
      <c r="E13" s="19">
        <f ca="1">SUMIF('当初　実績報告書'!$X$326:$AB$329,"食糧費",'当初　実績報告書'!$AC$326:$AF$329)</f>
        <v>0</v>
      </c>
      <c r="F13" s="19">
        <f ca="1">SUMIF('当初　実績報告書'!$X$326:$AB$329,"燃料費",'当初　実績報告書'!$AC$326:$AF$329)</f>
        <v>0</v>
      </c>
      <c r="G13" s="19">
        <f ca="1">SUMIF('当初　実績報告書'!$X$326:$AB$329,"消耗品・備品費",'当初　実績報告書'!$AC$326:$AF$329)</f>
        <v>0</v>
      </c>
      <c r="H13" s="19">
        <f ca="1">SUMIF('当初　実績報告書'!$X$326:$AB$329,"使用料",'当初　実績報告書'!$AC$326:$AF$329)</f>
        <v>0</v>
      </c>
      <c r="I13" s="19">
        <f ca="1">SUMIF('当初　実績報告書'!$X$326:$AB$329,"参加料",'当初　実績報告書'!$AC$326:$AF$329)</f>
        <v>0</v>
      </c>
      <c r="J13" s="19">
        <f ca="1">SUMIF('当初　実績報告書'!$X$326:$AB$329,"保険料",'当初　実績報告書'!$AC$326:$AF$329)</f>
        <v>0</v>
      </c>
      <c r="K13" s="19">
        <f ca="1">SUMIF('当初　実績報告書'!$X$326:$AB$329,"通信運搬費",'当初　実績報告書'!$AC$326:$AF$329)</f>
        <v>0</v>
      </c>
      <c r="L13" s="19">
        <f ca="1">SUMIF('当初　実績報告書'!$X$326:$AB$329,"手数料",'当初　実績報告書'!$AC$326:$AF$329)</f>
        <v>0</v>
      </c>
      <c r="M13" s="17">
        <f t="shared" ca="1" si="0"/>
        <v>0</v>
      </c>
    </row>
    <row r="14" spans="1:17" ht="24" customHeight="1">
      <c r="A14" s="18">
        <v>11</v>
      </c>
      <c r="B14" s="19">
        <f ca="1">SUMIF('当初　実績報告書'!$BG$29:$BK$32,"報償費",'当初　実績報告書'!$BL$29:$BO$32)</f>
        <v>0</v>
      </c>
      <c r="C14" s="19">
        <f ca="1">SUMIF('当初　実績報告書'!$BG$29:$BK$32,"交通費",'当初　実績報告書'!$BL$29:$BO$32)</f>
        <v>0</v>
      </c>
      <c r="D14" s="19">
        <f ca="1">SUMIF('当初　実績報告書'!$BG$29:$BK$32,"宿泊費",'当初　実績報告書'!$BL$29:$BO$32)</f>
        <v>0</v>
      </c>
      <c r="E14" s="19">
        <f ca="1">SUMIF('当初　実績報告書'!$BG$29:$BK$32,"食糧費",'当初　実績報告書'!$BL$29:$BO$32)</f>
        <v>0</v>
      </c>
      <c r="F14" s="19">
        <f ca="1">SUMIF('当初　実績報告書'!$BG$29:$BK$32,"燃料費",'当初　実績報告書'!$BL$29:$BO$32)</f>
        <v>0</v>
      </c>
      <c r="G14" s="19">
        <f ca="1">SUMIF('当初　実績報告書'!$BG$29:$BK$32,"消耗品・備品費",'当初　実績報告書'!$BL$29:$BO$32)</f>
        <v>0</v>
      </c>
      <c r="H14" s="19">
        <f ca="1">SUMIF('当初　実績報告書'!$BG$29:$BK$32,"使用料",'当初　実績報告書'!$BL$29:$BO$32)</f>
        <v>0</v>
      </c>
      <c r="I14" s="19">
        <f ca="1">SUMIF('当初　実績報告書'!$BG$29:$BK$32,"参加料",'当初　実績報告書'!$BL$29:$BO$32)</f>
        <v>0</v>
      </c>
      <c r="J14" s="19">
        <f ca="1">SUMIF('当初　実績報告書'!$BG$29:$BK$32,"保険料",'当初　実績報告書'!$BL$29:$BO$32)</f>
        <v>0</v>
      </c>
      <c r="K14" s="19">
        <f ca="1">SUMIF('当初　実績報告書'!$BG$29:$BK$32,"通信運搬費",'当初　実績報告書'!$BL$29:$BO$32)</f>
        <v>0</v>
      </c>
      <c r="L14" s="19">
        <f ca="1">SUMIF('当初　実績報告書'!$BG$29:$BK$32,"手数料",'当初　実績報告書'!$BL$29:$BO$32)</f>
        <v>0</v>
      </c>
      <c r="M14" s="17">
        <f t="shared" ca="1" si="0"/>
        <v>0</v>
      </c>
    </row>
    <row r="15" spans="1:17" ht="24" customHeight="1">
      <c r="A15" s="18">
        <v>12</v>
      </c>
      <c r="B15" s="19">
        <f ca="1">SUMIF('当初　実績報告書'!$BG$62:$BK$65,"報償費",'当初　実績報告書'!$BL$62:$BO$65)</f>
        <v>0</v>
      </c>
      <c r="C15" s="19">
        <f ca="1">SUMIF('当初　実績報告書'!$BG$62:$BK$65,"交通費",'当初　実績報告書'!$BL$62:$BO$65)</f>
        <v>0</v>
      </c>
      <c r="D15" s="19">
        <f ca="1">SUMIF('当初　実績報告書'!$BG$62:$BK$65,"宿泊費",'当初　実績報告書'!$BL$62:$BO$65)</f>
        <v>0</v>
      </c>
      <c r="E15" s="19">
        <f ca="1">SUMIF('当初　実績報告書'!$BG$62:$BK$65,"食糧費",'当初　実績報告書'!$BL$62:$BO$65)</f>
        <v>0</v>
      </c>
      <c r="F15" s="19">
        <f ca="1">SUMIF('当初　実績報告書'!$BG$62:$BK$65,"燃料費",'当初　実績報告書'!$BL$62:$BO$65)</f>
        <v>0</v>
      </c>
      <c r="G15" s="19">
        <f ca="1">SUMIF('当初　実績報告書'!$BG$62:$BK$65,"消耗品・備品費",'当初　実績報告書'!$BL$62:$BO$65)</f>
        <v>0</v>
      </c>
      <c r="H15" s="19">
        <f ca="1">SUMIF('当初　実績報告書'!$BG$62:$BK$65,"使用料",'当初　実績報告書'!$BL$62:$BO$65)</f>
        <v>0</v>
      </c>
      <c r="I15" s="19">
        <f ca="1">SUMIF('当初　実績報告書'!$BG$62:$BK$65,"参加料",'当初　実績報告書'!$BL$62:$BO$65)</f>
        <v>0</v>
      </c>
      <c r="J15" s="19">
        <f ca="1">SUMIF('当初　実績報告書'!$BG$62:$BK$65,"保険料",'当初　実績報告書'!$BL$62:$BO$65)</f>
        <v>0</v>
      </c>
      <c r="K15" s="19">
        <f ca="1">SUMIF('当初　実績報告書'!$BG$62:$BK$65,"通信運搬費",'当初　実績報告書'!$BL$62:$BO$65)</f>
        <v>0</v>
      </c>
      <c r="L15" s="19">
        <f ca="1">SUMIF('当初　実績報告書'!$BG$62:$BK$65,"手数料",'当初　実績報告書'!$BL$62:$BO$65)</f>
        <v>0</v>
      </c>
      <c r="M15" s="17">
        <f t="shared" ca="1" si="0"/>
        <v>0</v>
      </c>
    </row>
    <row r="16" spans="1:17" ht="24" customHeight="1">
      <c r="A16" s="18">
        <v>13</v>
      </c>
      <c r="B16" s="19">
        <f ca="1">SUMIF('当初　実績報告書'!$BG$95:$BK$98,"報償費",'当初　実績報告書'!$BL$95:$BO$98)</f>
        <v>0</v>
      </c>
      <c r="C16" s="19">
        <f ca="1">SUMIF('当初　実績報告書'!$BG$95:$BK$98,"交通費",'当初　実績報告書'!$BL$95:$BO$98)</f>
        <v>0</v>
      </c>
      <c r="D16" s="19">
        <f ca="1">SUMIF('当初　実績報告書'!$BG$95:$BK$98,"宿泊費",'当初　実績報告書'!$BL$95:$BO$98)</f>
        <v>0</v>
      </c>
      <c r="E16" s="19">
        <f ca="1">SUMIF('当初　実績報告書'!$BG$95:$BK$98,"食糧費",'当初　実績報告書'!$BL$95:$BO$98)</f>
        <v>0</v>
      </c>
      <c r="F16" s="19">
        <f ca="1">SUMIF('当初　実績報告書'!$BG$95:$BK$98,"燃料費",'当初　実績報告書'!$BL$95:$BO$98)</f>
        <v>0</v>
      </c>
      <c r="G16" s="19">
        <f ca="1">SUMIF('当初　実績報告書'!$BG$95:$BK$98,"消耗品・備品費",'当初　実績報告書'!$BL$95:$BO$98)</f>
        <v>0</v>
      </c>
      <c r="H16" s="19">
        <f ca="1">SUMIF('当初　実績報告書'!$BG$95:$BK$98,"使用料",'当初　実績報告書'!$BL$95:$BO$98)</f>
        <v>0</v>
      </c>
      <c r="I16" s="19">
        <f ca="1">SUMIF('当初　実績報告書'!$BG$95:$BK$98,"参加料",'当初　実績報告書'!$BL$95:$BO$98)</f>
        <v>0</v>
      </c>
      <c r="J16" s="19">
        <f ca="1">SUMIF('当初　実績報告書'!$BG$95:$BK$98,"保険料",'当初　実績報告書'!$BL$95:$BO$98)</f>
        <v>0</v>
      </c>
      <c r="K16" s="19">
        <f ca="1">SUMIF('当初　実績報告書'!$BG$95:$BK$98,"通信運搬費",'当初　実績報告書'!$BL$95:$BO$98)</f>
        <v>0</v>
      </c>
      <c r="L16" s="19">
        <f ca="1">SUMIF('当初　実績報告書'!$BG$95:$BK$98,"手数料",'当初　実績報告書'!$BL$95:$BO$98)</f>
        <v>0</v>
      </c>
      <c r="M16" s="17">
        <f ca="1">SUM(B16:L16)</f>
        <v>0</v>
      </c>
    </row>
    <row r="17" spans="1:14" ht="24" customHeight="1">
      <c r="A17" s="18">
        <v>14</v>
      </c>
      <c r="B17" s="19">
        <f ca="1">SUMIF('当初　実績報告書'!$BG$128:$BK$131,"報償費",'当初　実績報告書'!$BL$128:$BO$131)</f>
        <v>0</v>
      </c>
      <c r="C17" s="19">
        <f ca="1">SUMIF('当初　実績報告書'!$BG$128:$BK$131,"交通費",'当初　実績報告書'!$BL$128:$BO$131)</f>
        <v>0</v>
      </c>
      <c r="D17" s="19">
        <f ca="1">SUMIF('当初　実績報告書'!$BG$128:$BK$131,"宿泊費",'当初　実績報告書'!$BL$128:$BO$131)</f>
        <v>0</v>
      </c>
      <c r="E17" s="19">
        <f ca="1">SUMIF('当初　実績報告書'!$BG$128:$BK$131,"食糧費",'当初　実績報告書'!$BL$128:$BO$131)</f>
        <v>0</v>
      </c>
      <c r="F17" s="19">
        <f ca="1">SUMIF('当初　実績報告書'!$BG$128:$BK$131,"燃料費",'当初　実績報告書'!$BL$128:$BO$131)</f>
        <v>0</v>
      </c>
      <c r="G17" s="19">
        <f ca="1">SUMIF('当初　実績報告書'!$BG$128:$BK$131,"消耗品・備品費",'当初　実績報告書'!$BL$128:$BO$131)</f>
        <v>0</v>
      </c>
      <c r="H17" s="19">
        <f ca="1">SUMIF('当初　実績報告書'!$BG$128:$BK$131,"使用料",'当初　実績報告書'!$BL$128:$BO$131)</f>
        <v>0</v>
      </c>
      <c r="I17" s="19">
        <f ca="1">SUMIF('当初　実績報告書'!$BG$128:$BK$131,"参加料",'当初　実績報告書'!$BL$128:$BO$131)</f>
        <v>0</v>
      </c>
      <c r="J17" s="19">
        <f ca="1">SUMIF('当初　実績報告書'!$BG$128:$BK$131,"保険料",'当初　実績報告書'!$BL$128:$BO$131)</f>
        <v>0</v>
      </c>
      <c r="K17" s="19">
        <f ca="1">SUMIF('当初　実績報告書'!$BG$128:$BK$131,"通信運搬費",'当初　実績報告書'!$BL$128:$BO$131)</f>
        <v>0</v>
      </c>
      <c r="L17" s="19">
        <f ca="1">SUMIF('当初　実績報告書'!$BG$128:$BK$131,"手数料",'当初　実績報告書'!$BL$128:$BO$131)</f>
        <v>0</v>
      </c>
      <c r="M17" s="17">
        <f t="shared" ca="1" si="0"/>
        <v>0</v>
      </c>
    </row>
    <row r="18" spans="1:14" ht="24" customHeight="1">
      <c r="A18" s="18">
        <v>15</v>
      </c>
      <c r="B18" s="19">
        <f ca="1">SUMIF('当初　実績報告書'!$BG$161:$BK$164,"報償費",'当初　実績報告書'!$BL$161:$BO$164)</f>
        <v>0</v>
      </c>
      <c r="C18" s="19">
        <f ca="1">SUMIF('当初　実績報告書'!$BG$161:$BK$164,"交通費",'当初　実績報告書'!$BL$161:$BO$164)</f>
        <v>0</v>
      </c>
      <c r="D18" s="19">
        <f ca="1">SUMIF('当初　実績報告書'!$BG$161:$BK$164,"宿泊費",'当初　実績報告書'!$BL$161:$BO$164)</f>
        <v>0</v>
      </c>
      <c r="E18" s="19">
        <f ca="1">SUMIF('当初　実績報告書'!$BG$161:$BK$164,"食糧費",'当初　実績報告書'!$BL$161:$BO$164)</f>
        <v>0</v>
      </c>
      <c r="F18" s="19">
        <f ca="1">SUMIF('当初　実績報告書'!$BG$161:$BK$164,"燃料費",'当初　実績報告書'!$BL$161:$BO$164)</f>
        <v>0</v>
      </c>
      <c r="G18" s="19">
        <f ca="1">SUMIF('当初　実績報告書'!$BG$161:$BK$164,"消耗品・備品費",'当初　実績報告書'!$BL$161:$BO$164)</f>
        <v>0</v>
      </c>
      <c r="H18" s="19">
        <f ca="1">SUMIF('当初　実績報告書'!$BG$161:$BK$164,"使用料",'当初　実績報告書'!$BL$161:$BO$164)</f>
        <v>0</v>
      </c>
      <c r="I18" s="19">
        <f ca="1">SUMIF('当初　実績報告書'!$BG$161:$BK$164,"参加料",'当初　実績報告書'!$BL$161:$BO$164)</f>
        <v>0</v>
      </c>
      <c r="J18" s="19">
        <f ca="1">SUMIF('当初　実績報告書'!$BG$161:$BK$164,"保険料",'当初　実績報告書'!$BL$161:$BO$164)</f>
        <v>0</v>
      </c>
      <c r="K18" s="19">
        <f ca="1">SUMIF('当初　実績報告書'!$BG$161:$BK$164,"通信運搬費",'当初　実績報告書'!$BL$161:$BO$164)</f>
        <v>0</v>
      </c>
      <c r="L18" s="19">
        <f ca="1">SUMIF('当初　実績報告書'!$BG$161:$BK$164,"手数料",'当初　実績報告書'!$BL$161:$BO$164)</f>
        <v>0</v>
      </c>
      <c r="M18" s="17">
        <f t="shared" ca="1" si="0"/>
        <v>0</v>
      </c>
    </row>
    <row r="19" spans="1:14" ht="24" customHeight="1">
      <c r="A19" s="18">
        <v>16</v>
      </c>
      <c r="B19" s="19">
        <f ca="1">SUMIF('当初　実績報告書'!$BG$194:$BK$197,"報償費",'当初　実績報告書'!$BL$194:$BO$197)</f>
        <v>0</v>
      </c>
      <c r="C19" s="19">
        <f ca="1">SUMIF('当初　実績報告書'!$BG$194:$BK$197,"交通費",'当初　実績報告書'!$BL$194:$BO$197)</f>
        <v>0</v>
      </c>
      <c r="D19" s="19">
        <f ca="1">SUMIF('当初　実績報告書'!$BG$194:$BK$197,"宿泊費",'当初　実績報告書'!$BL$194:$BO$197)</f>
        <v>0</v>
      </c>
      <c r="E19" s="19">
        <f ca="1">SUMIF('当初　実績報告書'!$BG$194:$BK$197,"食糧費",'当初　実績報告書'!$BL$194:$BO$197)</f>
        <v>0</v>
      </c>
      <c r="F19" s="19">
        <f ca="1">SUMIF('当初　実績報告書'!$BG$194:$BK$197,"燃料費",'当初　実績報告書'!$BL$194:$BO$197)</f>
        <v>0</v>
      </c>
      <c r="G19" s="19">
        <f ca="1">SUMIF('当初　実績報告書'!$BG$194:$BK$197,"消耗品・備品費",'当初　実績報告書'!$BL$194:$BO$197)</f>
        <v>0</v>
      </c>
      <c r="H19" s="19">
        <f ca="1">SUMIF('当初　実績報告書'!$BG$194:$BK$197,"使用料",'当初　実績報告書'!$BL$194:$BO$197)</f>
        <v>0</v>
      </c>
      <c r="I19" s="19">
        <f ca="1">SUMIF('当初　実績報告書'!$BG$194:$BK$197,"参加料",'当初　実績報告書'!$BL$194:$BO$197)</f>
        <v>0</v>
      </c>
      <c r="J19" s="19">
        <f ca="1">SUMIF('当初　実績報告書'!$BG$194:$BK$197,"保険料",'当初　実績報告書'!$BL$194:$BO$197)</f>
        <v>0</v>
      </c>
      <c r="K19" s="19">
        <f ca="1">SUMIF('当初　実績報告書'!$BG$194:$BK$197,"通信運搬費",'当初　実績報告書'!$BL$194:$BO$197)</f>
        <v>0</v>
      </c>
      <c r="L19" s="19">
        <f ca="1">SUMIF('当初　実績報告書'!$BG$194:$BK$197,"手数料",'当初　実績報告書'!$BL$194:$BO$197)</f>
        <v>0</v>
      </c>
      <c r="M19" s="17">
        <f t="shared" ca="1" si="0"/>
        <v>0</v>
      </c>
    </row>
    <row r="20" spans="1:14" ht="24" customHeight="1">
      <c r="A20" s="18">
        <v>17</v>
      </c>
      <c r="B20" s="19">
        <f ca="1">SUMIF('当初　実績報告書'!$BG$227:$BK$230,"報償費",'当初　実績報告書'!$BL$227:$BO$230)</f>
        <v>0</v>
      </c>
      <c r="C20" s="19">
        <f ca="1">SUMIF('当初　実績報告書'!$BG$227:$BK$230,"交通費",'当初　実績報告書'!$BL$227:$BO$230)</f>
        <v>0</v>
      </c>
      <c r="D20" s="19">
        <f ca="1">SUMIF('当初　実績報告書'!$BG$227:$BK$230,"宿泊費",'当初　実績報告書'!$BL$227:$BO$230)</f>
        <v>0</v>
      </c>
      <c r="E20" s="19">
        <f ca="1">SUMIF('当初　実績報告書'!$BG$227:$BK$230,"食糧費",'当初　実績報告書'!$BL$227:$BO$230)</f>
        <v>0</v>
      </c>
      <c r="F20" s="19">
        <f ca="1">SUMIF('当初　実績報告書'!$BG$227:$BK$230,"燃料費",'当初　実績報告書'!$BL$227:$BO$230)</f>
        <v>0</v>
      </c>
      <c r="G20" s="19">
        <f ca="1">SUMIF('当初　実績報告書'!$BG$227:$BK$230,"消耗品・備品費",'当初　実績報告書'!$BL$227:$BO$230)</f>
        <v>0</v>
      </c>
      <c r="H20" s="19">
        <f ca="1">SUMIF('当初　実績報告書'!$BG$227:$BK$230,"使用料",'当初　実績報告書'!$BL$227:$BO$230)</f>
        <v>0</v>
      </c>
      <c r="I20" s="19">
        <f ca="1">SUMIF('当初　実績報告書'!$BG$227:$BK$230,"参加料",'当初　実績報告書'!$BL$227:$BO$230)</f>
        <v>0</v>
      </c>
      <c r="J20" s="19">
        <f ca="1">SUMIF('当初　実績報告書'!$BG$227:$BK$230,"保険料",'当初　実績報告書'!$BL$227:$BO$230)</f>
        <v>0</v>
      </c>
      <c r="K20" s="19">
        <f ca="1">SUMIF('当初　実績報告書'!$BG$227:$BK$230,"通信運搬費",'当初　実績報告書'!$BL$227:$BO$230)</f>
        <v>0</v>
      </c>
      <c r="L20" s="19">
        <f ca="1">SUMIF('当初　実績報告書'!$BG$227:$BK$230,"手数料",'当初　実績報告書'!$BL$227:$BO$230)</f>
        <v>0</v>
      </c>
      <c r="M20" s="17">
        <f t="shared" ca="1" si="0"/>
        <v>0</v>
      </c>
    </row>
    <row r="21" spans="1:14" ht="24" customHeight="1">
      <c r="A21" s="18">
        <v>18</v>
      </c>
      <c r="B21" s="19">
        <f ca="1">SUMIF('当初　実績報告書'!$BG$260:$BK$263,"報償費",'当初　実績報告書'!$BL$260:$BO$263)</f>
        <v>0</v>
      </c>
      <c r="C21" s="19">
        <f ca="1">SUMIF('当初　実績報告書'!$BG$260:$BK$263,"交通費",'当初　実績報告書'!$BL$260:$BO$263)</f>
        <v>0</v>
      </c>
      <c r="D21" s="19">
        <f ca="1">SUMIF('当初　実績報告書'!$BG$260:$BK$263,"宿泊費",'当初　実績報告書'!$BL$260:$BO$263)</f>
        <v>0</v>
      </c>
      <c r="E21" s="19">
        <f ca="1">SUMIF('当初　実績報告書'!$BG$260:$BK$263,"食糧費",'当初　実績報告書'!$BL$260:$BO$263)</f>
        <v>0</v>
      </c>
      <c r="F21" s="19">
        <f ca="1">SUMIF('当初　実績報告書'!$BG$260:$BK$263,"燃料費",'当初　実績報告書'!$BL$260:$BO$263)</f>
        <v>0</v>
      </c>
      <c r="G21" s="19">
        <f ca="1">SUMIF('当初　実績報告書'!$BG$260:$BK$263,"消耗品・備品費",'当初　実績報告書'!$BL$260:$BO$263)</f>
        <v>0</v>
      </c>
      <c r="H21" s="19">
        <f ca="1">SUMIF('当初　実績報告書'!$BG$260:$BK$263,"使用料",'当初　実績報告書'!$BL$260:$BO$263)</f>
        <v>0</v>
      </c>
      <c r="I21" s="19">
        <f ca="1">SUMIF('当初　実績報告書'!$BG$260:$BK$263,"参加料",'当初　実績報告書'!$BL$260:$BO$263)</f>
        <v>0</v>
      </c>
      <c r="J21" s="19">
        <f ca="1">SUMIF('当初　実績報告書'!$BG$260:$BK$263,"保険料",'当初　実績報告書'!$BL$260:$BO$263)</f>
        <v>0</v>
      </c>
      <c r="K21" s="19">
        <f ca="1">SUMIF('当初　実績報告書'!$BG$260:$BK$263,"通信運搬費",'当初　実績報告書'!$BL$260:$BO$263)</f>
        <v>0</v>
      </c>
      <c r="L21" s="19">
        <f ca="1">SUMIF('当初　実績報告書'!$BG$260:$BK$263,"手数料",'当初　実績報告書'!$BL$260:$BO$263)</f>
        <v>0</v>
      </c>
      <c r="M21" s="17">
        <f t="shared" ca="1" si="0"/>
        <v>0</v>
      </c>
    </row>
    <row r="22" spans="1:14" ht="24" customHeight="1" thickBot="1">
      <c r="A22" s="18">
        <v>19</v>
      </c>
      <c r="B22" s="19">
        <f ca="1">SUMIF('当初　実績報告書'!$BG$293:$BK$296,"報償費",'当初　実績報告書'!$BL$293:$BO$296)</f>
        <v>0</v>
      </c>
      <c r="C22" s="19">
        <f ca="1">SUMIF('当初　実績報告書'!$BG$293:$BK$296,"交通費",'当初　実績報告書'!$BL$293:$BO$296)</f>
        <v>0</v>
      </c>
      <c r="D22" s="19">
        <f ca="1">SUMIF('当初　実績報告書'!$BG$293:$BK$296,"宿泊費",'当初　実績報告書'!$BL$293:$BO$296)</f>
        <v>0</v>
      </c>
      <c r="E22" s="19">
        <f ca="1">SUMIF('当初　実績報告書'!$BG$293:$BK$296,"食糧費",'当初　実績報告書'!$BL$293:$BO$296)</f>
        <v>0</v>
      </c>
      <c r="F22" s="19">
        <f ca="1">SUMIF('当初　実績報告書'!$BG$293:$BK$296,"燃料費",'当初　実績報告書'!$BL$293:$BO$296)</f>
        <v>0</v>
      </c>
      <c r="G22" s="19">
        <f ca="1">SUMIF('当初　実績報告書'!$BG$293:$BK$296,"消耗品・備品費",'当初　実績報告書'!$BL$293:$BO$296)</f>
        <v>0</v>
      </c>
      <c r="H22" s="19">
        <f ca="1">SUMIF('当初　実績報告書'!$BG$293:$BK$296,"使用料",'当初　実績報告書'!$BL$293:$BO$296)</f>
        <v>0</v>
      </c>
      <c r="I22" s="19">
        <f ca="1">SUMIF('当初　実績報告書'!$BG$293:$BK$296,"参加料",'当初　実績報告書'!$BL$293:$BO$296)</f>
        <v>0</v>
      </c>
      <c r="J22" s="19">
        <f ca="1">SUMIF('当初　実績報告書'!$BG$293:$BK$296,"保険料",'当初　実績報告書'!$BL$293:$BO$296)</f>
        <v>0</v>
      </c>
      <c r="K22" s="19">
        <f ca="1">SUMIF('当初　実績報告書'!$BG$293:$BK$296,"通信運搬費",'当初　実績報告書'!$BL$293:$BO$296)</f>
        <v>0</v>
      </c>
      <c r="L22" s="19">
        <f ca="1">SUMIF('当初　実績報告書'!$BG$293:$BK$296,"手数料",'当初　実績報告書'!$BL$293:$BO$296)</f>
        <v>0</v>
      </c>
      <c r="M22" s="17">
        <f t="shared" ca="1" si="0"/>
        <v>0</v>
      </c>
    </row>
    <row r="23" spans="1:14" ht="24" customHeight="1" thickBot="1">
      <c r="A23" s="237">
        <v>20</v>
      </c>
      <c r="B23" s="238">
        <f ca="1">SUMIF('当初　実績報告書'!$BG$326:$BK$329,"報償費",'当初　実績報告書'!$BL$326:$BO$329)</f>
        <v>0</v>
      </c>
      <c r="C23" s="238">
        <f ca="1">SUMIF('当初　実績報告書'!$BG$326:$BK$329,"交通費",'当初　実績報告書'!$BL$326:$BO$329)</f>
        <v>0</v>
      </c>
      <c r="D23" s="238">
        <f ca="1">SUMIF('当初　実績報告書'!$BG$326:$BK$329,"宿泊費",'当初　実績報告書'!$BL$326:$BO$329)</f>
        <v>0</v>
      </c>
      <c r="E23" s="238">
        <f ca="1">SUMIF('当初　実績報告書'!$BG$326:$BK$329,"食糧費",'当初　実績報告書'!$BL$326:$BO$329)</f>
        <v>0</v>
      </c>
      <c r="F23" s="238">
        <f ca="1">SUMIF('当初　実績報告書'!$BG$326:$BK$329,"燃料費",'当初　実績報告書'!$BL$326:$BO$329)</f>
        <v>0</v>
      </c>
      <c r="G23" s="238">
        <f ca="1">SUMIF('当初　実績報告書'!$BG$326:$BK$329,"消耗品・備品費",'当初　実績報告書'!$BL$326:$BO$329)</f>
        <v>0</v>
      </c>
      <c r="H23" s="238">
        <f ca="1">SUMIF('当初　実績報告書'!$BG$326:$BK$329,"使用料",'当初　実績報告書'!$BL$326:$BO$329)</f>
        <v>0</v>
      </c>
      <c r="I23" s="238">
        <f ca="1">SUMIF('当初　実績報告書'!$BG$326:$BK$329,"参加料",'当初　実績報告書'!$BL$326:$BO$329)</f>
        <v>0</v>
      </c>
      <c r="J23" s="238">
        <f ca="1">SUMIF('当初　実績報告書'!$BG$326:$BK$329,"保険料",'当初　実績報告書'!$BL$326:$BO$329)</f>
        <v>0</v>
      </c>
      <c r="K23" s="238">
        <f ca="1">SUMIF('当初　実績報告書'!$BG$326:$BK$329,"通信運搬費",'当初　実績報告書'!$BL$326:$BO$329)</f>
        <v>0</v>
      </c>
      <c r="L23" s="238">
        <f ca="1">SUMIF('当初　実績報告書'!$BG$326:$BK$329,"手数料",'当初　実績報告書'!$BL$326:$BO$329)</f>
        <v>0</v>
      </c>
      <c r="M23" s="239">
        <f ca="1">SUM(B23:L23)</f>
        <v>0</v>
      </c>
      <c r="N23" s="221">
        <f ca="1">SUM(M4:M23)</f>
        <v>0</v>
      </c>
    </row>
    <row r="24" spans="1:14" ht="24" customHeight="1" thickTop="1">
      <c r="A24" s="53" t="s">
        <v>177</v>
      </c>
      <c r="B24" s="20">
        <f t="shared" ref="B24:M24" ca="1" si="1">SUM(B4:B23)</f>
        <v>0</v>
      </c>
      <c r="C24" s="20">
        <f t="shared" ca="1" si="1"/>
        <v>0</v>
      </c>
      <c r="D24" s="20">
        <f t="shared" ca="1" si="1"/>
        <v>0</v>
      </c>
      <c r="E24" s="20">
        <f t="shared" ca="1" si="1"/>
        <v>0</v>
      </c>
      <c r="F24" s="20">
        <f t="shared" ca="1" si="1"/>
        <v>0</v>
      </c>
      <c r="G24" s="20">
        <f t="shared" ca="1" si="1"/>
        <v>0</v>
      </c>
      <c r="H24" s="20">
        <f t="shared" ca="1" si="1"/>
        <v>0</v>
      </c>
      <c r="I24" s="20">
        <f t="shared" ca="1" si="1"/>
        <v>0</v>
      </c>
      <c r="J24" s="20">
        <f t="shared" ca="1" si="1"/>
        <v>0</v>
      </c>
      <c r="K24" s="20">
        <f t="shared" ca="1" si="1"/>
        <v>0</v>
      </c>
      <c r="L24" s="20">
        <f t="shared" ca="1" si="1"/>
        <v>0</v>
      </c>
      <c r="M24" s="21">
        <f t="shared" ca="1" si="1"/>
        <v>0</v>
      </c>
    </row>
    <row r="25" spans="1:14" ht="24.7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4" ht="10.5" customHeight="1"/>
  </sheetData>
  <mergeCells count="5">
    <mergeCell ref="B1:C1"/>
    <mergeCell ref="D1:F1"/>
    <mergeCell ref="G1:J1"/>
    <mergeCell ref="K1:L1"/>
    <mergeCell ref="K2:M2"/>
  </mergeCells>
  <phoneticPr fontId="2"/>
  <conditionalFormatting sqref="G1:J1 A4:M25">
    <cfRule type="cellIs" dxfId="6" priority="6" operator="equal">
      <formula>0</formula>
    </cfRule>
  </conditionalFormatting>
  <conditionalFormatting sqref="A2:K2 A1:C1 G1:XFD1 N2:XFD2 A4:XFD1048576">
    <cfRule type="cellIs" dxfId="5" priority="5" operator="equal">
      <formula>0</formula>
    </cfRule>
  </conditionalFormatting>
  <conditionalFormatting sqref="A3:XFD3">
    <cfRule type="cellIs" dxfId="4" priority="2" operator="equal">
      <formula>0</formula>
    </cfRule>
  </conditionalFormatting>
  <conditionalFormatting sqref="D1:F1">
    <cfRule type="cellIs" dxfId="3" priority="1" operator="equal">
      <formula>0</formula>
    </cfRule>
  </conditionalFormatting>
  <dataValidations count="1">
    <dataValidation type="textLength" operator="lessThan" allowBlank="1" showInputMessage="1" showErrorMessage="1" sqref="A1:N24" xr:uid="{BE7CB383-9AC5-413F-B503-DB6324DAE746}">
      <formula1>0</formula1>
    </dataValidation>
  </dataValidations>
  <pageMargins left="0.51181102362204722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63FF0-F7E7-41D0-9647-817FF9891F1B}">
  <sheetPr codeName="Sheet2">
    <tabColor rgb="FF00B0F0"/>
  </sheetPr>
  <dimension ref="A2:AH42"/>
  <sheetViews>
    <sheetView zoomScaleNormal="100" zoomScaleSheetLayoutView="100" workbookViewId="0">
      <selection activeCell="E5" sqref="E5:K5"/>
    </sheetView>
  </sheetViews>
  <sheetFormatPr defaultRowHeight="13.5"/>
  <cols>
    <col min="1" max="1" width="6.5" style="30" customWidth="1"/>
    <col min="2" max="2" width="4.125" style="30" customWidth="1"/>
    <col min="3" max="3" width="11.125" style="30" customWidth="1"/>
    <col min="4" max="4" width="6.5" style="30" customWidth="1"/>
    <col min="5" max="5" width="4.125" style="30" customWidth="1"/>
    <col min="6" max="6" width="11.125" style="30" customWidth="1"/>
    <col min="7" max="7" width="6.625" style="30" customWidth="1"/>
    <col min="8" max="8" width="4.125" style="30" customWidth="1"/>
    <col min="9" max="9" width="11.125" style="30" customWidth="1"/>
    <col min="10" max="10" width="7.25" style="30" customWidth="1"/>
    <col min="11" max="11" width="4.25" style="30" customWidth="1"/>
    <col min="12" max="12" width="11.125" style="30" customWidth="1"/>
    <col min="13" max="13" width="1.25" style="30" customWidth="1"/>
    <col min="14" max="14" width="9.25" style="30" bestFit="1" customWidth="1"/>
    <col min="15" max="15" width="15.25" style="30" customWidth="1"/>
    <col min="16" max="16" width="9" style="30"/>
    <col min="17" max="17" width="5.375" style="75" customWidth="1"/>
    <col min="18" max="19" width="2" style="30" customWidth="1"/>
    <col min="20" max="20" width="3.875" style="30" customWidth="1"/>
    <col min="21" max="22" width="3" style="30" customWidth="1"/>
    <col min="23" max="24" width="1.875" style="30" customWidth="1"/>
    <col min="25" max="25" width="3" style="30" customWidth="1"/>
    <col min="26" max="16384" width="9" style="30"/>
  </cols>
  <sheetData>
    <row r="2" spans="1:34" ht="24.75" customHeight="1">
      <c r="C2" s="295" t="s">
        <v>283</v>
      </c>
      <c r="D2" s="295"/>
      <c r="E2" s="130"/>
      <c r="F2" s="293" t="s">
        <v>284</v>
      </c>
      <c r="G2" s="293"/>
      <c r="H2" s="293"/>
      <c r="I2" s="293"/>
      <c r="J2" s="293"/>
    </row>
    <row r="3" spans="1:34" ht="33.75" customHeight="1">
      <c r="B3" s="294" t="s">
        <v>237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76"/>
    </row>
    <row r="4" spans="1:34" ht="27" customHeight="1">
      <c r="B4" s="299" t="s">
        <v>11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34" ht="21.75" customHeight="1">
      <c r="C5" s="296" t="s">
        <v>12</v>
      </c>
      <c r="D5" s="296"/>
      <c r="E5" s="297"/>
      <c r="F5" s="297"/>
      <c r="G5" s="297"/>
      <c r="H5" s="297"/>
      <c r="I5" s="297"/>
      <c r="J5" s="297"/>
      <c r="K5" s="297"/>
      <c r="O5" s="300"/>
      <c r="P5" s="300"/>
      <c r="Q5" s="300"/>
      <c r="R5" s="300"/>
      <c r="S5" s="300"/>
      <c r="T5" s="300"/>
    </row>
    <row r="6" spans="1:34" ht="21.75" customHeight="1">
      <c r="C6" s="296" t="s">
        <v>13</v>
      </c>
      <c r="D6" s="296"/>
      <c r="E6" s="298"/>
      <c r="F6" s="298"/>
      <c r="G6" s="298"/>
      <c r="H6" s="298"/>
      <c r="I6" s="298"/>
      <c r="J6" s="298"/>
      <c r="K6" s="298"/>
      <c r="O6" s="226"/>
      <c r="P6" s="227"/>
      <c r="Q6" s="290"/>
      <c r="R6" s="290"/>
      <c r="S6" s="290"/>
      <c r="T6" s="290"/>
    </row>
    <row r="7" spans="1:34">
      <c r="O7" s="296"/>
      <c r="P7" s="296"/>
      <c r="Q7" s="290"/>
      <c r="R7" s="290"/>
      <c r="S7" s="290"/>
      <c r="T7" s="290"/>
      <c r="V7" s="77"/>
      <c r="W7" s="290"/>
      <c r="X7" s="290"/>
      <c r="Y7" s="77"/>
    </row>
    <row r="8" spans="1:34">
      <c r="O8" s="296"/>
      <c r="P8" s="296"/>
      <c r="Q8" s="290"/>
      <c r="R8" s="290"/>
      <c r="S8" s="290"/>
      <c r="T8" s="290"/>
    </row>
    <row r="9" spans="1:34" ht="14.25" customHeight="1">
      <c r="B9" s="78"/>
      <c r="C9" s="78" t="s">
        <v>14</v>
      </c>
      <c r="D9" s="78"/>
      <c r="E9" s="78"/>
      <c r="F9" s="78" t="s">
        <v>15</v>
      </c>
      <c r="G9" s="78"/>
      <c r="H9" s="78"/>
      <c r="I9" s="78" t="s">
        <v>15</v>
      </c>
      <c r="J9" s="78"/>
      <c r="K9" s="78"/>
      <c r="L9" s="78" t="s">
        <v>15</v>
      </c>
      <c r="O9" s="296"/>
      <c r="P9" s="296"/>
      <c r="Q9" s="290"/>
      <c r="R9" s="290"/>
      <c r="S9" s="290"/>
      <c r="T9" s="290"/>
    </row>
    <row r="10" spans="1:34" s="78" customFormat="1" ht="28.5" customHeight="1">
      <c r="C10" s="79">
        <f>C11+C12</f>
        <v>0</v>
      </c>
      <c r="D10" s="80"/>
      <c r="F10" s="79">
        <f>SUM(F11:F13)</f>
        <v>0</v>
      </c>
      <c r="G10" s="80"/>
      <c r="I10" s="79">
        <f>SUM(I11:I13)</f>
        <v>0</v>
      </c>
      <c r="J10" s="80"/>
      <c r="L10" s="81">
        <f>SUM(L11:L13)</f>
        <v>0</v>
      </c>
      <c r="O10" s="296"/>
      <c r="P10" s="296"/>
      <c r="Q10" s="290"/>
      <c r="R10" s="290"/>
      <c r="S10" s="290"/>
      <c r="T10" s="290"/>
      <c r="W10" s="30"/>
      <c r="X10" s="30"/>
      <c r="Y10" s="30"/>
    </row>
    <row r="11" spans="1:34">
      <c r="A11" s="288" t="s">
        <v>16</v>
      </c>
      <c r="B11" s="288"/>
      <c r="C11" s="160"/>
      <c r="D11" s="289" t="s">
        <v>17</v>
      </c>
      <c r="E11" s="289"/>
      <c r="F11" s="166"/>
      <c r="G11" s="289" t="s">
        <v>18</v>
      </c>
      <c r="H11" s="289"/>
      <c r="I11" s="166"/>
      <c r="J11" s="289" t="s">
        <v>19</v>
      </c>
      <c r="K11" s="289"/>
      <c r="L11" s="166"/>
      <c r="N11" s="152">
        <f>C11+F11+I11+L11</f>
        <v>0</v>
      </c>
      <c r="O11" s="227"/>
      <c r="Q11" s="290"/>
      <c r="R11" s="290"/>
      <c r="S11" s="290"/>
      <c r="T11" s="290"/>
      <c r="W11" s="290"/>
      <c r="X11" s="290"/>
      <c r="Y11" s="77"/>
    </row>
    <row r="12" spans="1:34">
      <c r="A12" s="30" t="s">
        <v>285</v>
      </c>
      <c r="B12" s="82"/>
      <c r="C12" s="270"/>
      <c r="D12" s="80"/>
      <c r="E12" s="80"/>
      <c r="F12" s="80"/>
      <c r="G12" s="80"/>
      <c r="H12" s="80"/>
      <c r="I12" s="80"/>
      <c r="J12" s="80"/>
      <c r="K12" s="80"/>
      <c r="L12" s="80"/>
      <c r="Q12" s="290"/>
      <c r="R12" s="290"/>
      <c r="S12" s="290"/>
      <c r="T12" s="290"/>
    </row>
    <row r="13" spans="1:34">
      <c r="B13" s="82"/>
      <c r="C13" s="80"/>
      <c r="D13" s="80"/>
      <c r="E13" s="80"/>
      <c r="F13" s="80"/>
      <c r="G13" s="80"/>
      <c r="H13" s="80"/>
      <c r="I13" s="80"/>
      <c r="J13" s="80"/>
      <c r="K13" s="80"/>
      <c r="L13" s="80"/>
      <c r="O13" s="303"/>
      <c r="P13" s="303"/>
      <c r="Q13" s="301"/>
      <c r="R13" s="301"/>
      <c r="S13" s="301"/>
      <c r="T13" s="301"/>
      <c r="U13" s="290"/>
      <c r="V13" s="290"/>
      <c r="W13" s="290"/>
      <c r="X13" s="290"/>
      <c r="Y13" s="297"/>
      <c r="Z13" s="297"/>
      <c r="AA13" s="297"/>
      <c r="AG13" s="302" t="s">
        <v>20</v>
      </c>
      <c r="AH13" s="297"/>
    </row>
    <row r="14" spans="1:34"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O14" s="303"/>
      <c r="P14" s="303"/>
      <c r="Q14" s="301"/>
      <c r="R14" s="301"/>
      <c r="S14" s="301"/>
      <c r="T14" s="301"/>
      <c r="U14" s="290"/>
      <c r="V14" s="290"/>
      <c r="W14" s="290"/>
      <c r="X14" s="290"/>
      <c r="Y14" s="297"/>
      <c r="Z14" s="297"/>
      <c r="AA14" s="297"/>
      <c r="AG14" s="302"/>
      <c r="AH14" s="297"/>
    </row>
    <row r="15" spans="1:34">
      <c r="B15" s="292" t="s">
        <v>21</v>
      </c>
      <c r="C15" s="292"/>
      <c r="D15" s="83"/>
      <c r="E15" s="292" t="s">
        <v>22</v>
      </c>
      <c r="F15" s="292"/>
      <c r="G15" s="83"/>
      <c r="H15" s="292" t="s">
        <v>23</v>
      </c>
      <c r="I15" s="292"/>
      <c r="J15" s="83"/>
      <c r="K15" s="292" t="s">
        <v>24</v>
      </c>
      <c r="L15" s="292"/>
      <c r="O15" s="303"/>
      <c r="P15" s="303"/>
      <c r="Q15" s="301"/>
      <c r="R15" s="301"/>
      <c r="S15" s="301"/>
      <c r="T15" s="301"/>
      <c r="U15" s="290"/>
      <c r="V15" s="290"/>
      <c r="W15" s="290"/>
      <c r="X15" s="290"/>
      <c r="Y15" s="297"/>
      <c r="Z15" s="297"/>
      <c r="AA15" s="297"/>
      <c r="AG15" s="30" t="s">
        <v>25</v>
      </c>
      <c r="AH15" s="77"/>
    </row>
    <row r="16" spans="1:34" ht="26.25" customHeight="1">
      <c r="B16" s="291">
        <f ca="1">'集計表（当初配分）'!N25</f>
        <v>0</v>
      </c>
      <c r="C16" s="291"/>
      <c r="D16" s="84"/>
      <c r="E16" s="291">
        <f>'1次追加　実績報告書'!AL26</f>
        <v>0</v>
      </c>
      <c r="F16" s="291"/>
      <c r="G16" s="84"/>
      <c r="H16" s="291">
        <f>'2次追加　実績報告書'!AL26</f>
        <v>0</v>
      </c>
      <c r="I16" s="291"/>
      <c r="J16" s="84"/>
      <c r="K16" s="291">
        <f>'3次追加　実績報告書'!AL26</f>
        <v>0</v>
      </c>
      <c r="L16" s="291"/>
      <c r="O16" s="303"/>
      <c r="P16" s="303"/>
      <c r="Q16" s="301"/>
      <c r="R16" s="301"/>
      <c r="S16" s="301"/>
      <c r="T16" s="301"/>
      <c r="U16" s="290"/>
      <c r="V16" s="290"/>
      <c r="W16" s="290"/>
      <c r="X16" s="290"/>
      <c r="Y16" s="297"/>
      <c r="Z16" s="297"/>
      <c r="AA16" s="297"/>
    </row>
    <row r="17" spans="1:26" ht="2.25" customHeight="1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Q17" s="89"/>
    </row>
    <row r="18" spans="1:26" ht="15.75" customHeight="1">
      <c r="A18" s="277" t="s">
        <v>261</v>
      </c>
      <c r="B18" s="277"/>
      <c r="C18" s="240">
        <f ca="1">'集計表（当初配分）'!N25-'集計表（当初配分）'!N27</f>
        <v>0</v>
      </c>
      <c r="D18" s="277" t="s">
        <v>261</v>
      </c>
      <c r="E18" s="277"/>
      <c r="F18" s="240">
        <f>'1次追加　実績報告書'!AL26-'1次追加　実績報告書'!AL33</f>
        <v>0</v>
      </c>
      <c r="G18" s="277" t="s">
        <v>261</v>
      </c>
      <c r="H18" s="277"/>
      <c r="I18" s="240">
        <f>'2次追加　実績報告書'!AL26-'2次追加　実績報告書'!AL33</f>
        <v>0</v>
      </c>
      <c r="J18" s="277" t="s">
        <v>261</v>
      </c>
      <c r="K18" s="277"/>
      <c r="L18" s="240">
        <f>'3次追加　実績報告書'!AL26-'3次追加　実績報告書'!AL33</f>
        <v>0</v>
      </c>
      <c r="M18" s="87"/>
      <c r="Q18" s="228"/>
    </row>
    <row r="19" spans="1:26" ht="42" customHeight="1" thickBot="1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P19" s="227"/>
      <c r="Q19" s="229"/>
      <c r="R19" s="290"/>
      <c r="S19" s="290"/>
      <c r="T19" s="77"/>
      <c r="V19" s="77"/>
      <c r="W19" s="290"/>
      <c r="X19" s="290"/>
      <c r="Y19" s="77"/>
    </row>
    <row r="20" spans="1:26" ht="24" customHeight="1" thickBot="1">
      <c r="B20" s="279" t="s">
        <v>14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1"/>
      <c r="P20" s="227"/>
      <c r="Q20" s="229"/>
      <c r="R20" s="290"/>
      <c r="S20" s="290"/>
      <c r="T20" s="77"/>
      <c r="V20" s="77"/>
      <c r="W20" s="290"/>
      <c r="X20" s="290"/>
      <c r="Y20" s="77"/>
    </row>
    <row r="21" spans="1:26" ht="24" customHeight="1" thickBot="1">
      <c r="B21" s="92"/>
      <c r="C21" s="89"/>
      <c r="D21" s="80" t="s">
        <v>26</v>
      </c>
      <c r="E21" s="282">
        <f>C10</f>
        <v>0</v>
      </c>
      <c r="F21" s="283"/>
      <c r="G21" s="80" t="s">
        <v>27</v>
      </c>
      <c r="H21" s="282">
        <f ca="1">IF(C18-C10&lt;0,C18,C10)</f>
        <v>0</v>
      </c>
      <c r="I21" s="283"/>
      <c r="J21" s="80" t="s">
        <v>28</v>
      </c>
      <c r="K21" s="284">
        <f ca="1">IF(C10="","0",IF(H21-E21&gt;0,"0",H21-E21))</f>
        <v>0</v>
      </c>
      <c r="L21" s="285"/>
      <c r="M21" s="93"/>
      <c r="O21" s="230"/>
      <c r="P21" s="231"/>
      <c r="Q21" s="232"/>
      <c r="R21" s="301"/>
      <c r="S21" s="301"/>
      <c r="T21" s="233"/>
      <c r="U21" s="234"/>
      <c r="V21" s="233"/>
      <c r="W21" s="301"/>
      <c r="X21" s="301"/>
      <c r="Y21" s="233"/>
      <c r="Z21" s="230"/>
    </row>
    <row r="22" spans="1:26" ht="6" customHeight="1" thickBot="1">
      <c r="B22" s="94"/>
      <c r="C22" s="95"/>
      <c r="D22" s="95"/>
      <c r="E22" s="96"/>
      <c r="F22" s="95"/>
      <c r="G22" s="95"/>
      <c r="H22" s="97"/>
      <c r="I22" s="97"/>
      <c r="J22" s="95"/>
      <c r="K22" s="278"/>
      <c r="L22" s="278"/>
      <c r="M22" s="98"/>
      <c r="O22" s="230"/>
      <c r="P22" s="235"/>
      <c r="Q22" s="232"/>
      <c r="R22" s="301"/>
      <c r="S22" s="301"/>
      <c r="T22" s="233"/>
      <c r="U22" s="234"/>
      <c r="V22" s="233"/>
      <c r="W22" s="301"/>
      <c r="X22" s="301"/>
      <c r="Y22" s="233"/>
      <c r="Z22" s="230"/>
    </row>
    <row r="23" spans="1:26" ht="6" customHeight="1">
      <c r="B23" s="88"/>
      <c r="C23" s="75"/>
      <c r="D23" s="75"/>
      <c r="E23" s="82"/>
      <c r="F23" s="75"/>
      <c r="G23" s="75"/>
      <c r="H23" s="90"/>
      <c r="I23" s="90"/>
      <c r="J23" s="75"/>
      <c r="K23" s="75"/>
      <c r="L23" s="75"/>
      <c r="Q23" s="89"/>
    </row>
    <row r="24" spans="1:26" ht="16.5" customHeight="1">
      <c r="B24" s="88"/>
      <c r="C24" s="75"/>
      <c r="D24" s="82" t="s">
        <v>29</v>
      </c>
      <c r="E24" s="286">
        <f ca="1">IF(C18-C10&gt;0,B16-C10,B16-C18)</f>
        <v>0</v>
      </c>
      <c r="F24" s="287"/>
      <c r="G24" s="75"/>
      <c r="H24" s="82"/>
      <c r="I24" s="75"/>
      <c r="J24" s="75"/>
      <c r="K24" s="75"/>
      <c r="L24" s="75"/>
    </row>
    <row r="25" spans="1:26" ht="42" customHeight="1" thickBot="1">
      <c r="B25" s="88"/>
      <c r="C25" s="75"/>
      <c r="D25" s="89"/>
      <c r="E25" s="91"/>
      <c r="F25" s="91"/>
      <c r="G25" s="91"/>
      <c r="H25" s="91"/>
      <c r="I25" s="91"/>
      <c r="J25" s="91"/>
      <c r="K25" s="161"/>
      <c r="L25" s="161"/>
      <c r="M25" s="85"/>
    </row>
    <row r="26" spans="1:26" ht="24" customHeight="1">
      <c r="B26" s="279" t="s">
        <v>30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1"/>
    </row>
    <row r="27" spans="1:26" ht="24" customHeight="1">
      <c r="B27" s="92"/>
      <c r="C27" s="89"/>
      <c r="D27" s="80" t="s">
        <v>26</v>
      </c>
      <c r="E27" s="282">
        <f>F10</f>
        <v>0</v>
      </c>
      <c r="F27" s="283"/>
      <c r="G27" s="80" t="s">
        <v>27</v>
      </c>
      <c r="H27" s="282">
        <f>IF(F18-F10&lt;0,F18,F10)</f>
        <v>0</v>
      </c>
      <c r="I27" s="283"/>
      <c r="J27" s="80" t="s">
        <v>28</v>
      </c>
      <c r="K27" s="284">
        <f>IF(F10="","0",IF(H27-E27&gt;0,"0",H27-E27))</f>
        <v>0</v>
      </c>
      <c r="L27" s="285"/>
      <c r="M27" s="93"/>
    </row>
    <row r="28" spans="1:26" ht="6" customHeight="1" thickBot="1">
      <c r="B28" s="94"/>
      <c r="C28" s="95"/>
      <c r="D28" s="95"/>
      <c r="E28" s="96"/>
      <c r="F28" s="95"/>
      <c r="G28" s="95"/>
      <c r="H28" s="97"/>
      <c r="I28" s="97"/>
      <c r="J28" s="95"/>
      <c r="K28" s="278"/>
      <c r="L28" s="278"/>
      <c r="M28" s="98"/>
    </row>
    <row r="29" spans="1:26" ht="6" customHeight="1">
      <c r="B29" s="88"/>
      <c r="C29" s="75"/>
      <c r="D29" s="75"/>
      <c r="E29" s="82"/>
      <c r="F29" s="75"/>
      <c r="G29" s="75"/>
      <c r="H29" s="90"/>
      <c r="I29" s="90"/>
      <c r="J29" s="75"/>
      <c r="K29" s="75"/>
      <c r="L29" s="75"/>
    </row>
    <row r="30" spans="1:26" ht="16.5" customHeight="1">
      <c r="B30" s="88"/>
      <c r="C30" s="75"/>
      <c r="D30" s="82" t="s">
        <v>29</v>
      </c>
      <c r="E30" s="286">
        <f>IF(F18-F10&gt;0,E16-F10,E16-F18)</f>
        <v>0</v>
      </c>
      <c r="F30" s="287"/>
      <c r="G30" s="75"/>
      <c r="H30" s="82"/>
      <c r="I30" s="75"/>
      <c r="J30" s="75"/>
      <c r="K30" s="75"/>
      <c r="L30" s="75"/>
    </row>
    <row r="31" spans="1:26" ht="42" customHeight="1" thickBot="1"/>
    <row r="32" spans="1:26" ht="24" customHeight="1" thickBot="1">
      <c r="B32" s="279" t="s">
        <v>31</v>
      </c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1"/>
    </row>
    <row r="33" spans="2:13" ht="24" customHeight="1" thickBot="1">
      <c r="B33" s="92"/>
      <c r="C33" s="89"/>
      <c r="D33" s="80" t="s">
        <v>26</v>
      </c>
      <c r="E33" s="282">
        <f>I10</f>
        <v>0</v>
      </c>
      <c r="F33" s="283"/>
      <c r="G33" s="80" t="s">
        <v>27</v>
      </c>
      <c r="H33" s="282">
        <f>IF(I18-I10&lt;0,I18,I10)</f>
        <v>0</v>
      </c>
      <c r="I33" s="283"/>
      <c r="J33" s="80" t="s">
        <v>28</v>
      </c>
      <c r="K33" s="284">
        <f>IF(I10="","0",IF(H33-E33&gt;0,"0",H33-E33))</f>
        <v>0</v>
      </c>
      <c r="L33" s="285"/>
      <c r="M33" s="93"/>
    </row>
    <row r="34" spans="2:13" ht="6.75" customHeight="1" thickBot="1">
      <c r="B34" s="94"/>
      <c r="C34" s="95"/>
      <c r="D34" s="95"/>
      <c r="E34" s="96"/>
      <c r="F34" s="95"/>
      <c r="G34" s="95"/>
      <c r="H34" s="97"/>
      <c r="I34" s="97"/>
      <c r="J34" s="95"/>
      <c r="K34" s="278"/>
      <c r="L34" s="278"/>
      <c r="M34" s="98"/>
    </row>
    <row r="35" spans="2:13" ht="6.75" customHeight="1">
      <c r="B35" s="88"/>
      <c r="C35" s="75"/>
      <c r="D35" s="75"/>
      <c r="E35" s="82"/>
      <c r="F35" s="75"/>
      <c r="G35" s="75"/>
      <c r="H35" s="90"/>
      <c r="I35" s="90"/>
      <c r="J35" s="75"/>
      <c r="K35" s="75"/>
      <c r="L35" s="75"/>
    </row>
    <row r="36" spans="2:13" ht="16.5" customHeight="1">
      <c r="B36" s="88"/>
      <c r="C36" s="75"/>
      <c r="D36" s="82" t="s">
        <v>29</v>
      </c>
      <c r="E36" s="286">
        <f>IF(I18-I10&gt;0,H16-I10,H16-I18)</f>
        <v>0</v>
      </c>
      <c r="F36" s="287"/>
      <c r="G36" s="75"/>
      <c r="H36" s="82"/>
      <c r="I36" s="75"/>
      <c r="J36" s="75"/>
      <c r="K36" s="75"/>
      <c r="L36" s="75"/>
    </row>
    <row r="37" spans="2:13" ht="42" customHeight="1" thickBot="1">
      <c r="B37" s="88"/>
      <c r="C37" s="75"/>
      <c r="D37" s="82"/>
      <c r="E37" s="80"/>
      <c r="F37" s="80"/>
      <c r="G37" s="75"/>
      <c r="H37" s="82"/>
      <c r="I37" s="75"/>
      <c r="J37" s="75"/>
      <c r="K37" s="75"/>
      <c r="L37" s="75"/>
    </row>
    <row r="38" spans="2:13" ht="24" customHeight="1" thickBot="1">
      <c r="B38" s="279" t="s">
        <v>32</v>
      </c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2:13" ht="24" customHeight="1" thickBot="1">
      <c r="B39" s="92"/>
      <c r="C39" s="89"/>
      <c r="D39" s="80" t="s">
        <v>26</v>
      </c>
      <c r="E39" s="282">
        <f>L10</f>
        <v>0</v>
      </c>
      <c r="F39" s="283"/>
      <c r="G39" s="80" t="s">
        <v>27</v>
      </c>
      <c r="H39" s="282">
        <f>IF(L18-L10&lt;0,L18,L10)</f>
        <v>0</v>
      </c>
      <c r="I39" s="283"/>
      <c r="J39" s="80" t="s">
        <v>28</v>
      </c>
      <c r="K39" s="284">
        <f>IF(L10="","0",IF(H39-E39&gt;0,"0",H39-E39))</f>
        <v>0</v>
      </c>
      <c r="L39" s="285"/>
      <c r="M39" s="93"/>
    </row>
    <row r="40" spans="2:13" ht="6" customHeight="1" thickBot="1">
      <c r="B40" s="94"/>
      <c r="C40" s="95"/>
      <c r="D40" s="95"/>
      <c r="E40" s="96"/>
      <c r="F40" s="95"/>
      <c r="G40" s="95"/>
      <c r="H40" s="97"/>
      <c r="I40" s="97"/>
      <c r="J40" s="95"/>
      <c r="K40" s="278"/>
      <c r="L40" s="278"/>
      <c r="M40" s="98"/>
    </row>
    <row r="41" spans="2:13" ht="6" customHeight="1">
      <c r="B41" s="88"/>
      <c r="C41" s="75"/>
      <c r="D41" s="75"/>
      <c r="E41" s="82"/>
      <c r="F41" s="75"/>
      <c r="G41" s="75"/>
      <c r="H41" s="90"/>
      <c r="I41" s="90"/>
      <c r="J41" s="75"/>
      <c r="K41" s="75"/>
      <c r="L41" s="75"/>
    </row>
    <row r="42" spans="2:13" ht="16.5" customHeight="1">
      <c r="B42" s="88"/>
      <c r="C42" s="75"/>
      <c r="D42" s="82" t="s">
        <v>29</v>
      </c>
      <c r="E42" s="286">
        <f>IF(L18-L10&gt;0,K16-L10,K16-L18)</f>
        <v>0</v>
      </c>
      <c r="F42" s="287"/>
      <c r="G42" s="75"/>
      <c r="H42" s="82"/>
      <c r="I42" s="75"/>
      <c r="J42" s="75"/>
      <c r="K42" s="75"/>
      <c r="L42" s="75"/>
    </row>
  </sheetData>
  <mergeCells count="74">
    <mergeCell ref="E30:F30"/>
    <mergeCell ref="B26:M26"/>
    <mergeCell ref="E27:F27"/>
    <mergeCell ref="H27:I27"/>
    <mergeCell ref="K27:L27"/>
    <mergeCell ref="K28:L28"/>
    <mergeCell ref="W22:X22"/>
    <mergeCell ref="W20:X20"/>
    <mergeCell ref="W11:X11"/>
    <mergeCell ref="AG13:AH14"/>
    <mergeCell ref="O15:P16"/>
    <mergeCell ref="O13:P14"/>
    <mergeCell ref="W19:X19"/>
    <mergeCell ref="W21:X21"/>
    <mergeCell ref="R21:S21"/>
    <mergeCell ref="R22:S22"/>
    <mergeCell ref="R20:S20"/>
    <mergeCell ref="U13:X14"/>
    <mergeCell ref="Y13:AA14"/>
    <mergeCell ref="U15:X16"/>
    <mergeCell ref="Y15:AA16"/>
    <mergeCell ref="O9:P10"/>
    <mergeCell ref="Q9:T10"/>
    <mergeCell ref="Q15:T16"/>
    <mergeCell ref="R19:S19"/>
    <mergeCell ref="Q13:T14"/>
    <mergeCell ref="Q6:T6"/>
    <mergeCell ref="W7:X7"/>
    <mergeCell ref="F2:J2"/>
    <mergeCell ref="B3:L3"/>
    <mergeCell ref="C2:D2"/>
    <mergeCell ref="C5:D5"/>
    <mergeCell ref="C6:D6"/>
    <mergeCell ref="E5:K5"/>
    <mergeCell ref="E6:K6"/>
    <mergeCell ref="B4:L4"/>
    <mergeCell ref="O5:T5"/>
    <mergeCell ref="O7:P8"/>
    <mergeCell ref="Q7:T8"/>
    <mergeCell ref="H16:I16"/>
    <mergeCell ref="K16:L16"/>
    <mergeCell ref="K15:L15"/>
    <mergeCell ref="B15:C15"/>
    <mergeCell ref="E15:F15"/>
    <mergeCell ref="H15:I15"/>
    <mergeCell ref="B16:C16"/>
    <mergeCell ref="E16:F16"/>
    <mergeCell ref="A11:B11"/>
    <mergeCell ref="D11:E11"/>
    <mergeCell ref="G11:H11"/>
    <mergeCell ref="J11:K11"/>
    <mergeCell ref="Q11:T12"/>
    <mergeCell ref="E42:F42"/>
    <mergeCell ref="E36:F36"/>
    <mergeCell ref="B38:M38"/>
    <mergeCell ref="E39:F39"/>
    <mergeCell ref="H39:I39"/>
    <mergeCell ref="K39:L39"/>
    <mergeCell ref="A18:B18"/>
    <mergeCell ref="D18:E18"/>
    <mergeCell ref="G18:H18"/>
    <mergeCell ref="J18:K18"/>
    <mergeCell ref="K40:L40"/>
    <mergeCell ref="B32:M32"/>
    <mergeCell ref="E33:F33"/>
    <mergeCell ref="H33:I33"/>
    <mergeCell ref="K33:L33"/>
    <mergeCell ref="K34:L34"/>
    <mergeCell ref="B20:M20"/>
    <mergeCell ref="E24:F24"/>
    <mergeCell ref="K21:L21"/>
    <mergeCell ref="K22:L22"/>
    <mergeCell ref="E21:F21"/>
    <mergeCell ref="H21:I21"/>
  </mergeCells>
  <phoneticPr fontId="2"/>
  <conditionalFormatting sqref="K21:L21">
    <cfRule type="cellIs" dxfId="164" priority="28" operator="lessThanOrEqual">
      <formula>0</formula>
    </cfRule>
  </conditionalFormatting>
  <conditionalFormatting sqref="AG15">
    <cfRule type="containsBlanks" dxfId="163" priority="14">
      <formula>LEN(TRIM(AG15))=0</formula>
    </cfRule>
  </conditionalFormatting>
  <conditionalFormatting sqref="E5:K6">
    <cfRule type="cellIs" dxfId="162" priority="12" operator="equal">
      <formula>0</formula>
    </cfRule>
  </conditionalFormatting>
  <conditionalFormatting sqref="C11">
    <cfRule type="containsBlanks" dxfId="161" priority="11">
      <formula>LEN(TRIM(C11))=0</formula>
    </cfRule>
  </conditionalFormatting>
  <conditionalFormatting sqref="F11">
    <cfRule type="containsBlanks" dxfId="160" priority="10">
      <formula>LEN(TRIM(F11))=0</formula>
    </cfRule>
  </conditionalFormatting>
  <conditionalFormatting sqref="I11">
    <cfRule type="containsBlanks" dxfId="159" priority="9">
      <formula>LEN(TRIM(I11))=0</formula>
    </cfRule>
  </conditionalFormatting>
  <conditionalFormatting sqref="L11">
    <cfRule type="containsBlanks" dxfId="158" priority="8">
      <formula>LEN(TRIM(L11))=0</formula>
    </cfRule>
  </conditionalFormatting>
  <conditionalFormatting sqref="K27:L27">
    <cfRule type="cellIs" dxfId="157" priority="6" operator="lessThanOrEqual">
      <formula>0</formula>
    </cfRule>
  </conditionalFormatting>
  <conditionalFormatting sqref="K33:L33">
    <cfRule type="cellIs" dxfId="156" priority="5" operator="lessThanOrEqual">
      <formula>0</formula>
    </cfRule>
  </conditionalFormatting>
  <conditionalFormatting sqref="K39:L39">
    <cfRule type="cellIs" dxfId="155" priority="3" operator="lessThanOrEqual">
      <formula>0</formula>
    </cfRule>
  </conditionalFormatting>
  <conditionalFormatting sqref="C12">
    <cfRule type="cellIs" dxfId="154" priority="1" operator="equal">
      <formula>""</formula>
    </cfRule>
  </conditionalFormatting>
  <dataValidations count="1">
    <dataValidation type="textLength" operator="lessThan" allowBlank="1" showInputMessage="1" showErrorMessage="1" sqref="A16:L18 E21:F23 E39:L42 E27:L30 E33:L36 G21:L24 D10:L10 C10" xr:uid="{574616DE-5C0B-4A11-8FA4-5C7BFFBD9558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F739C-6949-4EBF-A2C6-D4B2CB31F450}">
  <sheetPr codeName="Sheet15">
    <tabColor theme="0" tint="-0.14999847407452621"/>
  </sheetPr>
  <dimension ref="A1:IV48"/>
  <sheetViews>
    <sheetView zoomScaleNormal="100" zoomScaleSheetLayoutView="100" workbookViewId="0">
      <selection activeCell="O55" sqref="O55"/>
    </sheetView>
  </sheetViews>
  <sheetFormatPr defaultRowHeight="13.5"/>
  <cols>
    <col min="1" max="2" width="3.625" style="32" customWidth="1"/>
    <col min="3" max="5" width="11.125" style="32" customWidth="1"/>
    <col min="6" max="6" width="8.125" style="45" customWidth="1"/>
    <col min="7" max="7" width="1.875" style="32" customWidth="1"/>
    <col min="8" max="11" width="12.25" style="32" customWidth="1"/>
    <col min="12" max="12" width="9" style="32"/>
    <col min="13" max="13" width="13.625" style="32" customWidth="1"/>
    <col min="14" max="256" width="9" style="32"/>
    <col min="257" max="258" width="3.625" style="32" customWidth="1"/>
    <col min="259" max="261" width="11.125" style="32" customWidth="1"/>
    <col min="262" max="262" width="8.125" style="32" customWidth="1"/>
    <col min="263" max="263" width="1.875" style="32" customWidth="1"/>
    <col min="264" max="267" width="12.25" style="32" customWidth="1"/>
    <col min="268" max="268" width="9" style="32"/>
    <col min="269" max="269" width="13.625" style="32" customWidth="1"/>
    <col min="270" max="512" width="9" style="32"/>
    <col min="513" max="514" width="3.625" style="32" customWidth="1"/>
    <col min="515" max="517" width="11.125" style="32" customWidth="1"/>
    <col min="518" max="518" width="8.125" style="32" customWidth="1"/>
    <col min="519" max="519" width="1.875" style="32" customWidth="1"/>
    <col min="520" max="523" width="12.25" style="32" customWidth="1"/>
    <col min="524" max="524" width="9" style="32"/>
    <col min="525" max="525" width="13.625" style="32" customWidth="1"/>
    <col min="526" max="768" width="9" style="32"/>
    <col min="769" max="770" width="3.625" style="32" customWidth="1"/>
    <col min="771" max="773" width="11.125" style="32" customWidth="1"/>
    <col min="774" max="774" width="8.125" style="32" customWidth="1"/>
    <col min="775" max="775" width="1.875" style="32" customWidth="1"/>
    <col min="776" max="779" width="12.25" style="32" customWidth="1"/>
    <col min="780" max="780" width="9" style="32"/>
    <col min="781" max="781" width="13.625" style="32" customWidth="1"/>
    <col min="782" max="1024" width="9" style="32"/>
    <col min="1025" max="1026" width="3.625" style="32" customWidth="1"/>
    <col min="1027" max="1029" width="11.125" style="32" customWidth="1"/>
    <col min="1030" max="1030" width="8.125" style="32" customWidth="1"/>
    <col min="1031" max="1031" width="1.875" style="32" customWidth="1"/>
    <col min="1032" max="1035" width="12.25" style="32" customWidth="1"/>
    <col min="1036" max="1036" width="9" style="32"/>
    <col min="1037" max="1037" width="13.625" style="32" customWidth="1"/>
    <col min="1038" max="1280" width="9" style="32"/>
    <col min="1281" max="1282" width="3.625" style="32" customWidth="1"/>
    <col min="1283" max="1285" width="11.125" style="32" customWidth="1"/>
    <col min="1286" max="1286" width="8.125" style="32" customWidth="1"/>
    <col min="1287" max="1287" width="1.875" style="32" customWidth="1"/>
    <col min="1288" max="1291" width="12.25" style="32" customWidth="1"/>
    <col min="1292" max="1292" width="9" style="32"/>
    <col min="1293" max="1293" width="13.625" style="32" customWidth="1"/>
    <col min="1294" max="1536" width="9" style="32"/>
    <col min="1537" max="1538" width="3.625" style="32" customWidth="1"/>
    <col min="1539" max="1541" width="11.125" style="32" customWidth="1"/>
    <col min="1542" max="1542" width="8.125" style="32" customWidth="1"/>
    <col min="1543" max="1543" width="1.875" style="32" customWidth="1"/>
    <col min="1544" max="1547" width="12.25" style="32" customWidth="1"/>
    <col min="1548" max="1548" width="9" style="32"/>
    <col min="1549" max="1549" width="13.625" style="32" customWidth="1"/>
    <col min="1550" max="1792" width="9" style="32"/>
    <col min="1793" max="1794" width="3.625" style="32" customWidth="1"/>
    <col min="1795" max="1797" width="11.125" style="32" customWidth="1"/>
    <col min="1798" max="1798" width="8.125" style="32" customWidth="1"/>
    <col min="1799" max="1799" width="1.875" style="32" customWidth="1"/>
    <col min="1800" max="1803" width="12.25" style="32" customWidth="1"/>
    <col min="1804" max="1804" width="9" style="32"/>
    <col min="1805" max="1805" width="13.625" style="32" customWidth="1"/>
    <col min="1806" max="2048" width="9" style="32"/>
    <col min="2049" max="2050" width="3.625" style="32" customWidth="1"/>
    <col min="2051" max="2053" width="11.125" style="32" customWidth="1"/>
    <col min="2054" max="2054" width="8.125" style="32" customWidth="1"/>
    <col min="2055" max="2055" width="1.875" style="32" customWidth="1"/>
    <col min="2056" max="2059" width="12.25" style="32" customWidth="1"/>
    <col min="2060" max="2060" width="9" style="32"/>
    <col min="2061" max="2061" width="13.625" style="32" customWidth="1"/>
    <col min="2062" max="2304" width="9" style="32"/>
    <col min="2305" max="2306" width="3.625" style="32" customWidth="1"/>
    <col min="2307" max="2309" width="11.125" style="32" customWidth="1"/>
    <col min="2310" max="2310" width="8.125" style="32" customWidth="1"/>
    <col min="2311" max="2311" width="1.875" style="32" customWidth="1"/>
    <col min="2312" max="2315" width="12.25" style="32" customWidth="1"/>
    <col min="2316" max="2316" width="9" style="32"/>
    <col min="2317" max="2317" width="13.625" style="32" customWidth="1"/>
    <col min="2318" max="2560" width="9" style="32"/>
    <col min="2561" max="2562" width="3.625" style="32" customWidth="1"/>
    <col min="2563" max="2565" width="11.125" style="32" customWidth="1"/>
    <col min="2566" max="2566" width="8.125" style="32" customWidth="1"/>
    <col min="2567" max="2567" width="1.875" style="32" customWidth="1"/>
    <col min="2568" max="2571" width="12.25" style="32" customWidth="1"/>
    <col min="2572" max="2572" width="9" style="32"/>
    <col min="2573" max="2573" width="13.625" style="32" customWidth="1"/>
    <col min="2574" max="2816" width="9" style="32"/>
    <col min="2817" max="2818" width="3.625" style="32" customWidth="1"/>
    <col min="2819" max="2821" width="11.125" style="32" customWidth="1"/>
    <col min="2822" max="2822" width="8.125" style="32" customWidth="1"/>
    <col min="2823" max="2823" width="1.875" style="32" customWidth="1"/>
    <col min="2824" max="2827" width="12.25" style="32" customWidth="1"/>
    <col min="2828" max="2828" width="9" style="32"/>
    <col min="2829" max="2829" width="13.625" style="32" customWidth="1"/>
    <col min="2830" max="3072" width="9" style="32"/>
    <col min="3073" max="3074" width="3.625" style="32" customWidth="1"/>
    <col min="3075" max="3077" width="11.125" style="32" customWidth="1"/>
    <col min="3078" max="3078" width="8.125" style="32" customWidth="1"/>
    <col min="3079" max="3079" width="1.875" style="32" customWidth="1"/>
    <col min="3080" max="3083" width="12.25" style="32" customWidth="1"/>
    <col min="3084" max="3084" width="9" style="32"/>
    <col min="3085" max="3085" width="13.625" style="32" customWidth="1"/>
    <col min="3086" max="3328" width="9" style="32"/>
    <col min="3329" max="3330" width="3.625" style="32" customWidth="1"/>
    <col min="3331" max="3333" width="11.125" style="32" customWidth="1"/>
    <col min="3334" max="3334" width="8.125" style="32" customWidth="1"/>
    <col min="3335" max="3335" width="1.875" style="32" customWidth="1"/>
    <col min="3336" max="3339" width="12.25" style="32" customWidth="1"/>
    <col min="3340" max="3340" width="9" style="32"/>
    <col min="3341" max="3341" width="13.625" style="32" customWidth="1"/>
    <col min="3342" max="3584" width="9" style="32"/>
    <col min="3585" max="3586" width="3.625" style="32" customWidth="1"/>
    <col min="3587" max="3589" width="11.125" style="32" customWidth="1"/>
    <col min="3590" max="3590" width="8.125" style="32" customWidth="1"/>
    <col min="3591" max="3591" width="1.875" style="32" customWidth="1"/>
    <col min="3592" max="3595" width="12.25" style="32" customWidth="1"/>
    <col min="3596" max="3596" width="9" style="32"/>
    <col min="3597" max="3597" width="13.625" style="32" customWidth="1"/>
    <col min="3598" max="3840" width="9" style="32"/>
    <col min="3841" max="3842" width="3.625" style="32" customWidth="1"/>
    <col min="3843" max="3845" width="11.125" style="32" customWidth="1"/>
    <col min="3846" max="3846" width="8.125" style="32" customWidth="1"/>
    <col min="3847" max="3847" width="1.875" style="32" customWidth="1"/>
    <col min="3848" max="3851" width="12.25" style="32" customWidth="1"/>
    <col min="3852" max="3852" width="9" style="32"/>
    <col min="3853" max="3853" width="13.625" style="32" customWidth="1"/>
    <col min="3854" max="4096" width="9" style="32"/>
    <col min="4097" max="4098" width="3.625" style="32" customWidth="1"/>
    <col min="4099" max="4101" width="11.125" style="32" customWidth="1"/>
    <col min="4102" max="4102" width="8.125" style="32" customWidth="1"/>
    <col min="4103" max="4103" width="1.875" style="32" customWidth="1"/>
    <col min="4104" max="4107" width="12.25" style="32" customWidth="1"/>
    <col min="4108" max="4108" width="9" style="32"/>
    <col min="4109" max="4109" width="13.625" style="32" customWidth="1"/>
    <col min="4110" max="4352" width="9" style="32"/>
    <col min="4353" max="4354" width="3.625" style="32" customWidth="1"/>
    <col min="4355" max="4357" width="11.125" style="32" customWidth="1"/>
    <col min="4358" max="4358" width="8.125" style="32" customWidth="1"/>
    <col min="4359" max="4359" width="1.875" style="32" customWidth="1"/>
    <col min="4360" max="4363" width="12.25" style="32" customWidth="1"/>
    <col min="4364" max="4364" width="9" style="32"/>
    <col min="4365" max="4365" width="13.625" style="32" customWidth="1"/>
    <col min="4366" max="4608" width="9" style="32"/>
    <col min="4609" max="4610" width="3.625" style="32" customWidth="1"/>
    <col min="4611" max="4613" width="11.125" style="32" customWidth="1"/>
    <col min="4614" max="4614" width="8.125" style="32" customWidth="1"/>
    <col min="4615" max="4615" width="1.875" style="32" customWidth="1"/>
    <col min="4616" max="4619" width="12.25" style="32" customWidth="1"/>
    <col min="4620" max="4620" width="9" style="32"/>
    <col min="4621" max="4621" width="13.625" style="32" customWidth="1"/>
    <col min="4622" max="4864" width="9" style="32"/>
    <col min="4865" max="4866" width="3.625" style="32" customWidth="1"/>
    <col min="4867" max="4869" width="11.125" style="32" customWidth="1"/>
    <col min="4870" max="4870" width="8.125" style="32" customWidth="1"/>
    <col min="4871" max="4871" width="1.875" style="32" customWidth="1"/>
    <col min="4872" max="4875" width="12.25" style="32" customWidth="1"/>
    <col min="4876" max="4876" width="9" style="32"/>
    <col min="4877" max="4877" width="13.625" style="32" customWidth="1"/>
    <col min="4878" max="5120" width="9" style="32"/>
    <col min="5121" max="5122" width="3.625" style="32" customWidth="1"/>
    <col min="5123" max="5125" width="11.125" style="32" customWidth="1"/>
    <col min="5126" max="5126" width="8.125" style="32" customWidth="1"/>
    <col min="5127" max="5127" width="1.875" style="32" customWidth="1"/>
    <col min="5128" max="5131" width="12.25" style="32" customWidth="1"/>
    <col min="5132" max="5132" width="9" style="32"/>
    <col min="5133" max="5133" width="13.625" style="32" customWidth="1"/>
    <col min="5134" max="5376" width="9" style="32"/>
    <col min="5377" max="5378" width="3.625" style="32" customWidth="1"/>
    <col min="5379" max="5381" width="11.125" style="32" customWidth="1"/>
    <col min="5382" max="5382" width="8.125" style="32" customWidth="1"/>
    <col min="5383" max="5383" width="1.875" style="32" customWidth="1"/>
    <col min="5384" max="5387" width="12.25" style="32" customWidth="1"/>
    <col min="5388" max="5388" width="9" style="32"/>
    <col min="5389" max="5389" width="13.625" style="32" customWidth="1"/>
    <col min="5390" max="5632" width="9" style="32"/>
    <col min="5633" max="5634" width="3.625" style="32" customWidth="1"/>
    <col min="5635" max="5637" width="11.125" style="32" customWidth="1"/>
    <col min="5638" max="5638" width="8.125" style="32" customWidth="1"/>
    <col min="5639" max="5639" width="1.875" style="32" customWidth="1"/>
    <col min="5640" max="5643" width="12.25" style="32" customWidth="1"/>
    <col min="5644" max="5644" width="9" style="32"/>
    <col min="5645" max="5645" width="13.625" style="32" customWidth="1"/>
    <col min="5646" max="5888" width="9" style="32"/>
    <col min="5889" max="5890" width="3.625" style="32" customWidth="1"/>
    <col min="5891" max="5893" width="11.125" style="32" customWidth="1"/>
    <col min="5894" max="5894" width="8.125" style="32" customWidth="1"/>
    <col min="5895" max="5895" width="1.875" style="32" customWidth="1"/>
    <col min="5896" max="5899" width="12.25" style="32" customWidth="1"/>
    <col min="5900" max="5900" width="9" style="32"/>
    <col min="5901" max="5901" width="13.625" style="32" customWidth="1"/>
    <col min="5902" max="6144" width="9" style="32"/>
    <col min="6145" max="6146" width="3.625" style="32" customWidth="1"/>
    <col min="6147" max="6149" width="11.125" style="32" customWidth="1"/>
    <col min="6150" max="6150" width="8.125" style="32" customWidth="1"/>
    <col min="6151" max="6151" width="1.875" style="32" customWidth="1"/>
    <col min="6152" max="6155" width="12.25" style="32" customWidth="1"/>
    <col min="6156" max="6156" width="9" style="32"/>
    <col min="6157" max="6157" width="13.625" style="32" customWidth="1"/>
    <col min="6158" max="6400" width="9" style="32"/>
    <col min="6401" max="6402" width="3.625" style="32" customWidth="1"/>
    <col min="6403" max="6405" width="11.125" style="32" customWidth="1"/>
    <col min="6406" max="6406" width="8.125" style="32" customWidth="1"/>
    <col min="6407" max="6407" width="1.875" style="32" customWidth="1"/>
    <col min="6408" max="6411" width="12.25" style="32" customWidth="1"/>
    <col min="6412" max="6412" width="9" style="32"/>
    <col min="6413" max="6413" width="13.625" style="32" customWidth="1"/>
    <col min="6414" max="6656" width="9" style="32"/>
    <col min="6657" max="6658" width="3.625" style="32" customWidth="1"/>
    <col min="6659" max="6661" width="11.125" style="32" customWidth="1"/>
    <col min="6662" max="6662" width="8.125" style="32" customWidth="1"/>
    <col min="6663" max="6663" width="1.875" style="32" customWidth="1"/>
    <col min="6664" max="6667" width="12.25" style="32" customWidth="1"/>
    <col min="6668" max="6668" width="9" style="32"/>
    <col min="6669" max="6669" width="13.625" style="32" customWidth="1"/>
    <col min="6670" max="6912" width="9" style="32"/>
    <col min="6913" max="6914" width="3.625" style="32" customWidth="1"/>
    <col min="6915" max="6917" width="11.125" style="32" customWidth="1"/>
    <col min="6918" max="6918" width="8.125" style="32" customWidth="1"/>
    <col min="6919" max="6919" width="1.875" style="32" customWidth="1"/>
    <col min="6920" max="6923" width="12.25" style="32" customWidth="1"/>
    <col min="6924" max="6924" width="9" style="32"/>
    <col min="6925" max="6925" width="13.625" style="32" customWidth="1"/>
    <col min="6926" max="7168" width="9" style="32"/>
    <col min="7169" max="7170" width="3.625" style="32" customWidth="1"/>
    <col min="7171" max="7173" width="11.125" style="32" customWidth="1"/>
    <col min="7174" max="7174" width="8.125" style="32" customWidth="1"/>
    <col min="7175" max="7175" width="1.875" style="32" customWidth="1"/>
    <col min="7176" max="7179" width="12.25" style="32" customWidth="1"/>
    <col min="7180" max="7180" width="9" style="32"/>
    <col min="7181" max="7181" width="13.625" style="32" customWidth="1"/>
    <col min="7182" max="7424" width="9" style="32"/>
    <col min="7425" max="7426" width="3.625" style="32" customWidth="1"/>
    <col min="7427" max="7429" width="11.125" style="32" customWidth="1"/>
    <col min="7430" max="7430" width="8.125" style="32" customWidth="1"/>
    <col min="7431" max="7431" width="1.875" style="32" customWidth="1"/>
    <col min="7432" max="7435" width="12.25" style="32" customWidth="1"/>
    <col min="7436" max="7436" width="9" style="32"/>
    <col min="7437" max="7437" width="13.625" style="32" customWidth="1"/>
    <col min="7438" max="7680" width="9" style="32"/>
    <col min="7681" max="7682" width="3.625" style="32" customWidth="1"/>
    <col min="7683" max="7685" width="11.125" style="32" customWidth="1"/>
    <col min="7686" max="7686" width="8.125" style="32" customWidth="1"/>
    <col min="7687" max="7687" width="1.875" style="32" customWidth="1"/>
    <col min="7688" max="7691" width="12.25" style="32" customWidth="1"/>
    <col min="7692" max="7692" width="9" style="32"/>
    <col min="7693" max="7693" width="13.625" style="32" customWidth="1"/>
    <col min="7694" max="7936" width="9" style="32"/>
    <col min="7937" max="7938" width="3.625" style="32" customWidth="1"/>
    <col min="7939" max="7941" width="11.125" style="32" customWidth="1"/>
    <col min="7942" max="7942" width="8.125" style="32" customWidth="1"/>
    <col min="7943" max="7943" width="1.875" style="32" customWidth="1"/>
    <col min="7944" max="7947" width="12.25" style="32" customWidth="1"/>
    <col min="7948" max="7948" width="9" style="32"/>
    <col min="7949" max="7949" width="13.625" style="32" customWidth="1"/>
    <col min="7950" max="8192" width="9" style="32"/>
    <col min="8193" max="8194" width="3.625" style="32" customWidth="1"/>
    <col min="8195" max="8197" width="11.125" style="32" customWidth="1"/>
    <col min="8198" max="8198" width="8.125" style="32" customWidth="1"/>
    <col min="8199" max="8199" width="1.875" style="32" customWidth="1"/>
    <col min="8200" max="8203" width="12.25" style="32" customWidth="1"/>
    <col min="8204" max="8204" width="9" style="32"/>
    <col min="8205" max="8205" width="13.625" style="32" customWidth="1"/>
    <col min="8206" max="8448" width="9" style="32"/>
    <col min="8449" max="8450" width="3.625" style="32" customWidth="1"/>
    <col min="8451" max="8453" width="11.125" style="32" customWidth="1"/>
    <col min="8454" max="8454" width="8.125" style="32" customWidth="1"/>
    <col min="8455" max="8455" width="1.875" style="32" customWidth="1"/>
    <col min="8456" max="8459" width="12.25" style="32" customWidth="1"/>
    <col min="8460" max="8460" width="9" style="32"/>
    <col min="8461" max="8461" width="13.625" style="32" customWidth="1"/>
    <col min="8462" max="8704" width="9" style="32"/>
    <col min="8705" max="8706" width="3.625" style="32" customWidth="1"/>
    <col min="8707" max="8709" width="11.125" style="32" customWidth="1"/>
    <col min="8710" max="8710" width="8.125" style="32" customWidth="1"/>
    <col min="8711" max="8711" width="1.875" style="32" customWidth="1"/>
    <col min="8712" max="8715" width="12.25" style="32" customWidth="1"/>
    <col min="8716" max="8716" width="9" style="32"/>
    <col min="8717" max="8717" width="13.625" style="32" customWidth="1"/>
    <col min="8718" max="8960" width="9" style="32"/>
    <col min="8961" max="8962" width="3.625" style="32" customWidth="1"/>
    <col min="8963" max="8965" width="11.125" style="32" customWidth="1"/>
    <col min="8966" max="8966" width="8.125" style="32" customWidth="1"/>
    <col min="8967" max="8967" width="1.875" style="32" customWidth="1"/>
    <col min="8968" max="8971" width="12.25" style="32" customWidth="1"/>
    <col min="8972" max="8972" width="9" style="32"/>
    <col min="8973" max="8973" width="13.625" style="32" customWidth="1"/>
    <col min="8974" max="9216" width="9" style="32"/>
    <col min="9217" max="9218" width="3.625" style="32" customWidth="1"/>
    <col min="9219" max="9221" width="11.125" style="32" customWidth="1"/>
    <col min="9222" max="9222" width="8.125" style="32" customWidth="1"/>
    <col min="9223" max="9223" width="1.875" style="32" customWidth="1"/>
    <col min="9224" max="9227" width="12.25" style="32" customWidth="1"/>
    <col min="9228" max="9228" width="9" style="32"/>
    <col min="9229" max="9229" width="13.625" style="32" customWidth="1"/>
    <col min="9230" max="9472" width="9" style="32"/>
    <col min="9473" max="9474" width="3.625" style="32" customWidth="1"/>
    <col min="9475" max="9477" width="11.125" style="32" customWidth="1"/>
    <col min="9478" max="9478" width="8.125" style="32" customWidth="1"/>
    <col min="9479" max="9479" width="1.875" style="32" customWidth="1"/>
    <col min="9480" max="9483" width="12.25" style="32" customWidth="1"/>
    <col min="9484" max="9484" width="9" style="32"/>
    <col min="9485" max="9485" width="13.625" style="32" customWidth="1"/>
    <col min="9486" max="9728" width="9" style="32"/>
    <col min="9729" max="9730" width="3.625" style="32" customWidth="1"/>
    <col min="9731" max="9733" width="11.125" style="32" customWidth="1"/>
    <col min="9734" max="9734" width="8.125" style="32" customWidth="1"/>
    <col min="9735" max="9735" width="1.875" style="32" customWidth="1"/>
    <col min="9736" max="9739" width="12.25" style="32" customWidth="1"/>
    <col min="9740" max="9740" width="9" style="32"/>
    <col min="9741" max="9741" width="13.625" style="32" customWidth="1"/>
    <col min="9742" max="9984" width="9" style="32"/>
    <col min="9985" max="9986" width="3.625" style="32" customWidth="1"/>
    <col min="9987" max="9989" width="11.125" style="32" customWidth="1"/>
    <col min="9990" max="9990" width="8.125" style="32" customWidth="1"/>
    <col min="9991" max="9991" width="1.875" style="32" customWidth="1"/>
    <col min="9992" max="9995" width="12.25" style="32" customWidth="1"/>
    <col min="9996" max="9996" width="9" style="32"/>
    <col min="9997" max="9997" width="13.625" style="32" customWidth="1"/>
    <col min="9998" max="10240" width="9" style="32"/>
    <col min="10241" max="10242" width="3.625" style="32" customWidth="1"/>
    <col min="10243" max="10245" width="11.125" style="32" customWidth="1"/>
    <col min="10246" max="10246" width="8.125" style="32" customWidth="1"/>
    <col min="10247" max="10247" width="1.875" style="32" customWidth="1"/>
    <col min="10248" max="10251" width="12.25" style="32" customWidth="1"/>
    <col min="10252" max="10252" width="9" style="32"/>
    <col min="10253" max="10253" width="13.625" style="32" customWidth="1"/>
    <col min="10254" max="10496" width="9" style="32"/>
    <col min="10497" max="10498" width="3.625" style="32" customWidth="1"/>
    <col min="10499" max="10501" width="11.125" style="32" customWidth="1"/>
    <col min="10502" max="10502" width="8.125" style="32" customWidth="1"/>
    <col min="10503" max="10503" width="1.875" style="32" customWidth="1"/>
    <col min="10504" max="10507" width="12.25" style="32" customWidth="1"/>
    <col min="10508" max="10508" width="9" style="32"/>
    <col min="10509" max="10509" width="13.625" style="32" customWidth="1"/>
    <col min="10510" max="10752" width="9" style="32"/>
    <col min="10753" max="10754" width="3.625" style="32" customWidth="1"/>
    <col min="10755" max="10757" width="11.125" style="32" customWidth="1"/>
    <col min="10758" max="10758" width="8.125" style="32" customWidth="1"/>
    <col min="10759" max="10759" width="1.875" style="32" customWidth="1"/>
    <col min="10760" max="10763" width="12.25" style="32" customWidth="1"/>
    <col min="10764" max="10764" width="9" style="32"/>
    <col min="10765" max="10765" width="13.625" style="32" customWidth="1"/>
    <col min="10766" max="11008" width="9" style="32"/>
    <col min="11009" max="11010" width="3.625" style="32" customWidth="1"/>
    <col min="11011" max="11013" width="11.125" style="32" customWidth="1"/>
    <col min="11014" max="11014" width="8.125" style="32" customWidth="1"/>
    <col min="11015" max="11015" width="1.875" style="32" customWidth="1"/>
    <col min="11016" max="11019" width="12.25" style="32" customWidth="1"/>
    <col min="11020" max="11020" width="9" style="32"/>
    <col min="11021" max="11021" width="13.625" style="32" customWidth="1"/>
    <col min="11022" max="11264" width="9" style="32"/>
    <col min="11265" max="11266" width="3.625" style="32" customWidth="1"/>
    <col min="11267" max="11269" width="11.125" style="32" customWidth="1"/>
    <col min="11270" max="11270" width="8.125" style="32" customWidth="1"/>
    <col min="11271" max="11271" width="1.875" style="32" customWidth="1"/>
    <col min="11272" max="11275" width="12.25" style="32" customWidth="1"/>
    <col min="11276" max="11276" width="9" style="32"/>
    <col min="11277" max="11277" width="13.625" style="32" customWidth="1"/>
    <col min="11278" max="11520" width="9" style="32"/>
    <col min="11521" max="11522" width="3.625" style="32" customWidth="1"/>
    <col min="11523" max="11525" width="11.125" style="32" customWidth="1"/>
    <col min="11526" max="11526" width="8.125" style="32" customWidth="1"/>
    <col min="11527" max="11527" width="1.875" style="32" customWidth="1"/>
    <col min="11528" max="11531" width="12.25" style="32" customWidth="1"/>
    <col min="11532" max="11532" width="9" style="32"/>
    <col min="11533" max="11533" width="13.625" style="32" customWidth="1"/>
    <col min="11534" max="11776" width="9" style="32"/>
    <col min="11777" max="11778" width="3.625" style="32" customWidth="1"/>
    <col min="11779" max="11781" width="11.125" style="32" customWidth="1"/>
    <col min="11782" max="11782" width="8.125" style="32" customWidth="1"/>
    <col min="11783" max="11783" width="1.875" style="32" customWidth="1"/>
    <col min="11784" max="11787" width="12.25" style="32" customWidth="1"/>
    <col min="11788" max="11788" width="9" style="32"/>
    <col min="11789" max="11789" width="13.625" style="32" customWidth="1"/>
    <col min="11790" max="12032" width="9" style="32"/>
    <col min="12033" max="12034" width="3.625" style="32" customWidth="1"/>
    <col min="12035" max="12037" width="11.125" style="32" customWidth="1"/>
    <col min="12038" max="12038" width="8.125" style="32" customWidth="1"/>
    <col min="12039" max="12039" width="1.875" style="32" customWidth="1"/>
    <col min="12040" max="12043" width="12.25" style="32" customWidth="1"/>
    <col min="12044" max="12044" width="9" style="32"/>
    <col min="12045" max="12045" width="13.625" style="32" customWidth="1"/>
    <col min="12046" max="12288" width="9" style="32"/>
    <col min="12289" max="12290" width="3.625" style="32" customWidth="1"/>
    <col min="12291" max="12293" width="11.125" style="32" customWidth="1"/>
    <col min="12294" max="12294" width="8.125" style="32" customWidth="1"/>
    <col min="12295" max="12295" width="1.875" style="32" customWidth="1"/>
    <col min="12296" max="12299" width="12.25" style="32" customWidth="1"/>
    <col min="12300" max="12300" width="9" style="32"/>
    <col min="12301" max="12301" width="13.625" style="32" customWidth="1"/>
    <col min="12302" max="12544" width="9" style="32"/>
    <col min="12545" max="12546" width="3.625" style="32" customWidth="1"/>
    <col min="12547" max="12549" width="11.125" style="32" customWidth="1"/>
    <col min="12550" max="12550" width="8.125" style="32" customWidth="1"/>
    <col min="12551" max="12551" width="1.875" style="32" customWidth="1"/>
    <col min="12552" max="12555" width="12.25" style="32" customWidth="1"/>
    <col min="12556" max="12556" width="9" style="32"/>
    <col min="12557" max="12557" width="13.625" style="32" customWidth="1"/>
    <col min="12558" max="12800" width="9" style="32"/>
    <col min="12801" max="12802" width="3.625" style="32" customWidth="1"/>
    <col min="12803" max="12805" width="11.125" style="32" customWidth="1"/>
    <col min="12806" max="12806" width="8.125" style="32" customWidth="1"/>
    <col min="12807" max="12807" width="1.875" style="32" customWidth="1"/>
    <col min="12808" max="12811" width="12.25" style="32" customWidth="1"/>
    <col min="12812" max="12812" width="9" style="32"/>
    <col min="12813" max="12813" width="13.625" style="32" customWidth="1"/>
    <col min="12814" max="13056" width="9" style="32"/>
    <col min="13057" max="13058" width="3.625" style="32" customWidth="1"/>
    <col min="13059" max="13061" width="11.125" style="32" customWidth="1"/>
    <col min="13062" max="13062" width="8.125" style="32" customWidth="1"/>
    <col min="13063" max="13063" width="1.875" style="32" customWidth="1"/>
    <col min="13064" max="13067" width="12.25" style="32" customWidth="1"/>
    <col min="13068" max="13068" width="9" style="32"/>
    <col min="13069" max="13069" width="13.625" style="32" customWidth="1"/>
    <col min="13070" max="13312" width="9" style="32"/>
    <col min="13313" max="13314" width="3.625" style="32" customWidth="1"/>
    <col min="13315" max="13317" width="11.125" style="32" customWidth="1"/>
    <col min="13318" max="13318" width="8.125" style="32" customWidth="1"/>
    <col min="13319" max="13319" width="1.875" style="32" customWidth="1"/>
    <col min="13320" max="13323" width="12.25" style="32" customWidth="1"/>
    <col min="13324" max="13324" width="9" style="32"/>
    <col min="13325" max="13325" width="13.625" style="32" customWidth="1"/>
    <col min="13326" max="13568" width="9" style="32"/>
    <col min="13569" max="13570" width="3.625" style="32" customWidth="1"/>
    <col min="13571" max="13573" width="11.125" style="32" customWidth="1"/>
    <col min="13574" max="13574" width="8.125" style="32" customWidth="1"/>
    <col min="13575" max="13575" width="1.875" style="32" customWidth="1"/>
    <col min="13576" max="13579" width="12.25" style="32" customWidth="1"/>
    <col min="13580" max="13580" width="9" style="32"/>
    <col min="13581" max="13581" width="13.625" style="32" customWidth="1"/>
    <col min="13582" max="13824" width="9" style="32"/>
    <col min="13825" max="13826" width="3.625" style="32" customWidth="1"/>
    <col min="13827" max="13829" width="11.125" style="32" customWidth="1"/>
    <col min="13830" max="13830" width="8.125" style="32" customWidth="1"/>
    <col min="13831" max="13831" width="1.875" style="32" customWidth="1"/>
    <col min="13832" max="13835" width="12.25" style="32" customWidth="1"/>
    <col min="13836" max="13836" width="9" style="32"/>
    <col min="13837" max="13837" width="13.625" style="32" customWidth="1"/>
    <col min="13838" max="14080" width="9" style="32"/>
    <col min="14081" max="14082" width="3.625" style="32" customWidth="1"/>
    <col min="14083" max="14085" width="11.125" style="32" customWidth="1"/>
    <col min="14086" max="14086" width="8.125" style="32" customWidth="1"/>
    <col min="14087" max="14087" width="1.875" style="32" customWidth="1"/>
    <col min="14088" max="14091" width="12.25" style="32" customWidth="1"/>
    <col min="14092" max="14092" width="9" style="32"/>
    <col min="14093" max="14093" width="13.625" style="32" customWidth="1"/>
    <col min="14094" max="14336" width="9" style="32"/>
    <col min="14337" max="14338" width="3.625" style="32" customWidth="1"/>
    <col min="14339" max="14341" width="11.125" style="32" customWidth="1"/>
    <col min="14342" max="14342" width="8.125" style="32" customWidth="1"/>
    <col min="14343" max="14343" width="1.875" style="32" customWidth="1"/>
    <col min="14344" max="14347" width="12.25" style="32" customWidth="1"/>
    <col min="14348" max="14348" width="9" style="32"/>
    <col min="14349" max="14349" width="13.625" style="32" customWidth="1"/>
    <col min="14350" max="14592" width="9" style="32"/>
    <col min="14593" max="14594" width="3.625" style="32" customWidth="1"/>
    <col min="14595" max="14597" width="11.125" style="32" customWidth="1"/>
    <col min="14598" max="14598" width="8.125" style="32" customWidth="1"/>
    <col min="14599" max="14599" width="1.875" style="32" customWidth="1"/>
    <col min="14600" max="14603" width="12.25" style="32" customWidth="1"/>
    <col min="14604" max="14604" width="9" style="32"/>
    <col min="14605" max="14605" width="13.625" style="32" customWidth="1"/>
    <col min="14606" max="14848" width="9" style="32"/>
    <col min="14849" max="14850" width="3.625" style="32" customWidth="1"/>
    <col min="14851" max="14853" width="11.125" style="32" customWidth="1"/>
    <col min="14854" max="14854" width="8.125" style="32" customWidth="1"/>
    <col min="14855" max="14855" width="1.875" style="32" customWidth="1"/>
    <col min="14856" max="14859" width="12.25" style="32" customWidth="1"/>
    <col min="14860" max="14860" width="9" style="32"/>
    <col min="14861" max="14861" width="13.625" style="32" customWidth="1"/>
    <col min="14862" max="15104" width="9" style="32"/>
    <col min="15105" max="15106" width="3.625" style="32" customWidth="1"/>
    <col min="15107" max="15109" width="11.125" style="32" customWidth="1"/>
    <col min="15110" max="15110" width="8.125" style="32" customWidth="1"/>
    <col min="15111" max="15111" width="1.875" style="32" customWidth="1"/>
    <col min="15112" max="15115" width="12.25" style="32" customWidth="1"/>
    <col min="15116" max="15116" width="9" style="32"/>
    <col min="15117" max="15117" width="13.625" style="32" customWidth="1"/>
    <col min="15118" max="15360" width="9" style="32"/>
    <col min="15361" max="15362" width="3.625" style="32" customWidth="1"/>
    <col min="15363" max="15365" width="11.125" style="32" customWidth="1"/>
    <col min="15366" max="15366" width="8.125" style="32" customWidth="1"/>
    <col min="15367" max="15367" width="1.875" style="32" customWidth="1"/>
    <col min="15368" max="15371" width="12.25" style="32" customWidth="1"/>
    <col min="15372" max="15372" width="9" style="32"/>
    <col min="15373" max="15373" width="13.625" style="32" customWidth="1"/>
    <col min="15374" max="15616" width="9" style="32"/>
    <col min="15617" max="15618" width="3.625" style="32" customWidth="1"/>
    <col min="15619" max="15621" width="11.125" style="32" customWidth="1"/>
    <col min="15622" max="15622" width="8.125" style="32" customWidth="1"/>
    <col min="15623" max="15623" width="1.875" style="32" customWidth="1"/>
    <col min="15624" max="15627" width="12.25" style="32" customWidth="1"/>
    <col min="15628" max="15628" width="9" style="32"/>
    <col min="15629" max="15629" width="13.625" style="32" customWidth="1"/>
    <col min="15630" max="15872" width="9" style="32"/>
    <col min="15873" max="15874" width="3.625" style="32" customWidth="1"/>
    <col min="15875" max="15877" width="11.125" style="32" customWidth="1"/>
    <col min="15878" max="15878" width="8.125" style="32" customWidth="1"/>
    <col min="15879" max="15879" width="1.875" style="32" customWidth="1"/>
    <col min="15880" max="15883" width="12.25" style="32" customWidth="1"/>
    <col min="15884" max="15884" width="9" style="32"/>
    <col min="15885" max="15885" width="13.625" style="32" customWidth="1"/>
    <col min="15886" max="16128" width="9" style="32"/>
    <col min="16129" max="16130" width="3.625" style="32" customWidth="1"/>
    <col min="16131" max="16133" width="11.125" style="32" customWidth="1"/>
    <col min="16134" max="16134" width="8.125" style="32" customWidth="1"/>
    <col min="16135" max="16135" width="1.875" style="32" customWidth="1"/>
    <col min="16136" max="16139" width="12.25" style="32" customWidth="1"/>
    <col min="16140" max="16140" width="9" style="32"/>
    <col min="16141" max="16141" width="13.625" style="32" customWidth="1"/>
    <col min="16142" max="16384" width="9" style="32"/>
  </cols>
  <sheetData>
    <row r="1" spans="1:256" ht="15.75" thickBot="1">
      <c r="A1" s="31"/>
      <c r="B1" s="653"/>
      <c r="C1" s="653"/>
      <c r="D1" s="653"/>
      <c r="E1" s="653"/>
      <c r="F1" s="653"/>
      <c r="G1" s="653"/>
      <c r="H1" s="653"/>
      <c r="J1" s="33" t="s">
        <v>116</v>
      </c>
      <c r="K1" s="34" t="s">
        <v>116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39.75" customHeight="1" thickBot="1">
      <c r="A2" s="654" t="s">
        <v>196</v>
      </c>
      <c r="B2" s="654"/>
      <c r="C2" s="654"/>
      <c r="D2" s="654"/>
      <c r="E2" s="654"/>
      <c r="F2" s="654"/>
      <c r="G2" s="654"/>
      <c r="H2" s="654"/>
      <c r="I2" s="655"/>
      <c r="J2" s="35"/>
      <c r="K2" s="36"/>
      <c r="L2" s="31"/>
      <c r="M2" s="31"/>
      <c r="N2" s="31"/>
      <c r="O2" s="656"/>
      <c r="P2" s="656"/>
      <c r="Q2" s="656"/>
      <c r="R2" s="656"/>
      <c r="S2" s="656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ht="16.5" customHeight="1" thickBot="1">
      <c r="A3" s="31"/>
      <c r="B3" s="657"/>
      <c r="C3" s="657"/>
      <c r="D3" s="657"/>
      <c r="E3" s="657"/>
      <c r="F3" s="657"/>
      <c r="G3" s="657"/>
      <c r="H3" s="37"/>
      <c r="I3" s="38"/>
      <c r="J3" s="38"/>
      <c r="K3" s="37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ht="14.25" customHeight="1" thickBot="1">
      <c r="A4" s="658" t="s">
        <v>117</v>
      </c>
      <c r="B4" s="659" t="s">
        <v>118</v>
      </c>
      <c r="C4" s="660" t="s">
        <v>119</v>
      </c>
      <c r="D4" s="661"/>
      <c r="E4" s="662"/>
      <c r="F4" s="666" t="s">
        <v>120</v>
      </c>
      <c r="G4" s="668" t="s">
        <v>121</v>
      </c>
      <c r="H4" s="668"/>
      <c r="I4" s="668" t="s">
        <v>122</v>
      </c>
      <c r="J4" s="669" t="s">
        <v>123</v>
      </c>
      <c r="K4" s="670" t="s">
        <v>124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ht="13.5" customHeight="1">
      <c r="A5" s="658"/>
      <c r="B5" s="659"/>
      <c r="C5" s="663"/>
      <c r="D5" s="664"/>
      <c r="E5" s="665"/>
      <c r="F5" s="667"/>
      <c r="G5" s="668"/>
      <c r="H5" s="668"/>
      <c r="I5" s="668"/>
      <c r="J5" s="667"/>
      <c r="K5" s="67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8" customHeight="1">
      <c r="A6" s="176">
        <v>4</v>
      </c>
      <c r="B6" s="177">
        <v>17</v>
      </c>
      <c r="C6" s="671" t="s">
        <v>197</v>
      </c>
      <c r="D6" s="672"/>
      <c r="E6" s="673"/>
      <c r="F6" s="178" t="s">
        <v>126</v>
      </c>
      <c r="G6" s="674">
        <v>3000000</v>
      </c>
      <c r="H6" s="675"/>
      <c r="I6" s="179"/>
      <c r="J6" s="179"/>
      <c r="K6" s="180">
        <f>G6-I6</f>
        <v>3000000</v>
      </c>
      <c r="L6" s="31"/>
      <c r="M6" s="69" t="s">
        <v>120</v>
      </c>
      <c r="N6" s="181" t="s">
        <v>125</v>
      </c>
      <c r="O6" s="181"/>
      <c r="P6" s="181"/>
      <c r="Q6" s="182"/>
      <c r="R6" s="183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8" customHeight="1">
      <c r="A7" s="176">
        <v>5</v>
      </c>
      <c r="B7" s="177">
        <v>8</v>
      </c>
      <c r="C7" s="676" t="s">
        <v>198</v>
      </c>
      <c r="D7" s="677"/>
      <c r="E7" s="678"/>
      <c r="F7" s="178" t="s">
        <v>132</v>
      </c>
      <c r="G7" s="674"/>
      <c r="H7" s="675"/>
      <c r="I7" s="179">
        <v>210000</v>
      </c>
      <c r="J7" s="179"/>
      <c r="K7" s="180">
        <f t="shared" ref="K7:K47" si="0">K6+G7-I7</f>
        <v>2790000</v>
      </c>
      <c r="L7" s="31"/>
      <c r="M7" s="70" t="s">
        <v>126</v>
      </c>
      <c r="N7" s="71" t="s">
        <v>127</v>
      </c>
      <c r="O7" s="184"/>
      <c r="P7" s="184"/>
      <c r="Q7" s="185"/>
      <c r="R7" s="6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8" customHeight="1">
      <c r="A8" s="176">
        <v>5</v>
      </c>
      <c r="B8" s="177">
        <v>8</v>
      </c>
      <c r="C8" s="671" t="s">
        <v>199</v>
      </c>
      <c r="D8" s="672"/>
      <c r="E8" s="673"/>
      <c r="F8" s="178" t="s">
        <v>132</v>
      </c>
      <c r="G8" s="674"/>
      <c r="H8" s="675"/>
      <c r="I8" s="179">
        <v>880</v>
      </c>
      <c r="J8" s="179"/>
      <c r="K8" s="180">
        <f t="shared" si="0"/>
        <v>2789120</v>
      </c>
      <c r="L8" s="31"/>
      <c r="M8" s="70" t="s">
        <v>128</v>
      </c>
      <c r="N8" s="71" t="s">
        <v>129</v>
      </c>
      <c r="O8" s="184"/>
      <c r="P8" s="184"/>
      <c r="Q8" s="185"/>
      <c r="R8" s="6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8" customHeight="1">
      <c r="A9" s="176">
        <v>5</v>
      </c>
      <c r="B9" s="177">
        <v>8</v>
      </c>
      <c r="C9" s="671" t="s">
        <v>200</v>
      </c>
      <c r="D9" s="672"/>
      <c r="E9" s="673"/>
      <c r="F9" s="178" t="s">
        <v>132</v>
      </c>
      <c r="G9" s="674"/>
      <c r="H9" s="675"/>
      <c r="I9" s="179">
        <v>110000</v>
      </c>
      <c r="J9" s="179"/>
      <c r="K9" s="180">
        <f t="shared" si="0"/>
        <v>2679120</v>
      </c>
      <c r="L9" s="31"/>
      <c r="M9" s="70" t="s">
        <v>130</v>
      </c>
      <c r="N9" s="71" t="s">
        <v>131</v>
      </c>
      <c r="O9" s="184"/>
      <c r="P9" s="184"/>
      <c r="Q9" s="185"/>
      <c r="R9" s="6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ht="18" customHeight="1">
      <c r="A10" s="176">
        <v>5</v>
      </c>
      <c r="B10" s="177">
        <v>8</v>
      </c>
      <c r="C10" s="671" t="s">
        <v>199</v>
      </c>
      <c r="D10" s="672"/>
      <c r="E10" s="673"/>
      <c r="F10" s="178" t="s">
        <v>132</v>
      </c>
      <c r="G10" s="674"/>
      <c r="H10" s="675"/>
      <c r="I10" s="179">
        <v>880</v>
      </c>
      <c r="J10" s="179"/>
      <c r="K10" s="180">
        <f t="shared" si="0"/>
        <v>2678240</v>
      </c>
      <c r="L10" s="31"/>
      <c r="M10" s="70" t="s">
        <v>132</v>
      </c>
      <c r="N10" s="71" t="s">
        <v>133</v>
      </c>
      <c r="O10" s="184"/>
      <c r="P10" s="184"/>
      <c r="Q10" s="185"/>
      <c r="R10" s="6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8" customHeight="1">
      <c r="A11" s="176">
        <v>5</v>
      </c>
      <c r="B11" s="177">
        <v>25</v>
      </c>
      <c r="C11" s="676" t="s">
        <v>201</v>
      </c>
      <c r="D11" s="677"/>
      <c r="E11" s="678"/>
      <c r="F11" s="178" t="s">
        <v>132</v>
      </c>
      <c r="G11" s="674"/>
      <c r="H11" s="675"/>
      <c r="I11" s="179">
        <v>215500</v>
      </c>
      <c r="J11" s="179"/>
      <c r="K11" s="180">
        <f t="shared" si="0"/>
        <v>2462740</v>
      </c>
      <c r="L11" s="31"/>
      <c r="M11" s="69"/>
      <c r="N11" s="72" t="s">
        <v>134</v>
      </c>
      <c r="O11" s="184"/>
      <c r="P11" s="184"/>
      <c r="Q11" s="185"/>
      <c r="R11" s="6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8" customHeight="1">
      <c r="A12" s="176">
        <v>6</v>
      </c>
      <c r="B12" s="177">
        <v>4</v>
      </c>
      <c r="C12" s="676" t="s">
        <v>202</v>
      </c>
      <c r="D12" s="677"/>
      <c r="E12" s="678"/>
      <c r="F12" s="178" t="s">
        <v>132</v>
      </c>
      <c r="G12" s="674"/>
      <c r="H12" s="675"/>
      <c r="I12" s="179">
        <v>111689</v>
      </c>
      <c r="J12" s="179"/>
      <c r="K12" s="180">
        <f t="shared" si="0"/>
        <v>2351051</v>
      </c>
      <c r="L12" s="31"/>
      <c r="M12" s="70" t="s">
        <v>135</v>
      </c>
      <c r="N12" s="71" t="s">
        <v>136</v>
      </c>
      <c r="O12" s="184"/>
      <c r="P12" s="184"/>
      <c r="Q12" s="185"/>
      <c r="R12" s="6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8" customHeight="1">
      <c r="A13" s="176">
        <v>6</v>
      </c>
      <c r="B13" s="177">
        <v>4</v>
      </c>
      <c r="C13" s="676" t="s">
        <v>203</v>
      </c>
      <c r="D13" s="677"/>
      <c r="E13" s="678"/>
      <c r="F13" s="178" t="s">
        <v>132</v>
      </c>
      <c r="G13" s="674"/>
      <c r="H13" s="675"/>
      <c r="I13" s="179">
        <v>15000</v>
      </c>
      <c r="J13" s="179"/>
      <c r="K13" s="180">
        <f t="shared" si="0"/>
        <v>2336051</v>
      </c>
      <c r="L13" s="31"/>
      <c r="M13" s="70" t="s">
        <v>137</v>
      </c>
      <c r="N13" s="71" t="s">
        <v>138</v>
      </c>
      <c r="O13" s="184"/>
      <c r="P13" s="184"/>
      <c r="Q13" s="185"/>
      <c r="R13" s="6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8" customHeight="1">
      <c r="A14" s="176">
        <v>6</v>
      </c>
      <c r="B14" s="177">
        <v>4</v>
      </c>
      <c r="C14" s="676" t="s">
        <v>204</v>
      </c>
      <c r="D14" s="677"/>
      <c r="E14" s="678"/>
      <c r="F14" s="178" t="s">
        <v>132</v>
      </c>
      <c r="G14" s="674"/>
      <c r="H14" s="675"/>
      <c r="I14" s="179">
        <v>125000</v>
      </c>
      <c r="J14" s="179"/>
      <c r="K14" s="180">
        <f t="shared" si="0"/>
        <v>2211051</v>
      </c>
      <c r="L14" s="31"/>
      <c r="M14" s="70" t="s">
        <v>139</v>
      </c>
      <c r="N14" s="73" t="s">
        <v>140</v>
      </c>
      <c r="O14" s="73"/>
      <c r="P14" s="73"/>
      <c r="Q14" s="66"/>
      <c r="R14" s="67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8" customHeight="1">
      <c r="A15" s="176">
        <v>6</v>
      </c>
      <c r="B15" s="177">
        <v>4</v>
      </c>
      <c r="C15" s="676" t="s">
        <v>199</v>
      </c>
      <c r="D15" s="677"/>
      <c r="E15" s="678"/>
      <c r="F15" s="178" t="s">
        <v>132</v>
      </c>
      <c r="G15" s="674"/>
      <c r="H15" s="675"/>
      <c r="I15" s="179">
        <v>880</v>
      </c>
      <c r="J15" s="179"/>
      <c r="K15" s="180">
        <f t="shared" si="0"/>
        <v>2210171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18" customHeight="1">
      <c r="A16" s="176">
        <v>6</v>
      </c>
      <c r="B16" s="177">
        <v>8</v>
      </c>
      <c r="C16" s="676" t="s">
        <v>205</v>
      </c>
      <c r="D16" s="677"/>
      <c r="E16" s="678"/>
      <c r="F16" s="178" t="s">
        <v>132</v>
      </c>
      <c r="G16" s="674"/>
      <c r="H16" s="675"/>
      <c r="I16" s="179">
        <v>24000</v>
      </c>
      <c r="J16" s="179"/>
      <c r="K16" s="180">
        <f t="shared" si="0"/>
        <v>2186171</v>
      </c>
      <c r="L16" s="31"/>
      <c r="M16" s="41"/>
      <c r="N16" s="41"/>
      <c r="O16" s="4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8" customHeight="1">
      <c r="A17" s="176">
        <v>7</v>
      </c>
      <c r="B17" s="177">
        <v>30</v>
      </c>
      <c r="C17" s="676" t="s">
        <v>206</v>
      </c>
      <c r="D17" s="677"/>
      <c r="E17" s="678"/>
      <c r="F17" s="178" t="s">
        <v>132</v>
      </c>
      <c r="G17" s="674"/>
      <c r="H17" s="675"/>
      <c r="I17" s="179">
        <v>890000</v>
      </c>
      <c r="J17" s="179"/>
      <c r="K17" s="180">
        <f t="shared" si="0"/>
        <v>1296171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8" customHeight="1">
      <c r="A18" s="176">
        <v>7</v>
      </c>
      <c r="B18" s="177">
        <v>30</v>
      </c>
      <c r="C18" s="676" t="s">
        <v>199</v>
      </c>
      <c r="D18" s="677"/>
      <c r="E18" s="678"/>
      <c r="F18" s="178" t="s">
        <v>132</v>
      </c>
      <c r="G18" s="674"/>
      <c r="H18" s="675"/>
      <c r="I18" s="179">
        <v>880</v>
      </c>
      <c r="J18" s="179"/>
      <c r="K18" s="180">
        <f t="shared" si="0"/>
        <v>1295291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18" customHeight="1">
      <c r="A19" s="176">
        <v>8</v>
      </c>
      <c r="B19" s="177">
        <v>6</v>
      </c>
      <c r="C19" s="676" t="s">
        <v>207</v>
      </c>
      <c r="D19" s="677"/>
      <c r="E19" s="678"/>
      <c r="F19" s="178" t="s">
        <v>132</v>
      </c>
      <c r="G19" s="674"/>
      <c r="H19" s="675"/>
      <c r="I19" s="179">
        <v>118946</v>
      </c>
      <c r="J19" s="179"/>
      <c r="K19" s="180">
        <f t="shared" si="0"/>
        <v>1176345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18" customHeight="1">
      <c r="A20" s="176">
        <v>8</v>
      </c>
      <c r="B20" s="177">
        <v>6</v>
      </c>
      <c r="C20" s="676" t="s">
        <v>199</v>
      </c>
      <c r="D20" s="677"/>
      <c r="E20" s="678"/>
      <c r="F20" s="178" t="s">
        <v>132</v>
      </c>
      <c r="G20" s="674"/>
      <c r="H20" s="675"/>
      <c r="I20" s="179">
        <v>880</v>
      </c>
      <c r="J20" s="179"/>
      <c r="K20" s="180">
        <f t="shared" si="0"/>
        <v>1175465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18" customHeight="1">
      <c r="A21" s="176">
        <v>8</v>
      </c>
      <c r="B21" s="177">
        <v>11</v>
      </c>
      <c r="C21" s="676" t="s">
        <v>208</v>
      </c>
      <c r="D21" s="677"/>
      <c r="E21" s="678"/>
      <c r="F21" s="178" t="s">
        <v>128</v>
      </c>
      <c r="G21" s="674"/>
      <c r="H21" s="675"/>
      <c r="I21" s="179">
        <v>350000</v>
      </c>
      <c r="J21" s="179"/>
      <c r="K21" s="180">
        <f t="shared" si="0"/>
        <v>825465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18" customHeight="1">
      <c r="A22" s="176">
        <v>8</v>
      </c>
      <c r="B22" s="177">
        <v>16</v>
      </c>
      <c r="C22" s="676" t="s">
        <v>200</v>
      </c>
      <c r="D22" s="677"/>
      <c r="E22" s="678"/>
      <c r="F22" s="178" t="s">
        <v>130</v>
      </c>
      <c r="G22" s="674"/>
      <c r="H22" s="675"/>
      <c r="I22" s="179"/>
      <c r="J22" s="179">
        <v>298000</v>
      </c>
      <c r="K22" s="180">
        <f t="shared" si="0"/>
        <v>825465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8" customHeight="1">
      <c r="A23" s="176">
        <v>8</v>
      </c>
      <c r="B23" s="177">
        <v>16</v>
      </c>
      <c r="C23" s="676" t="s">
        <v>209</v>
      </c>
      <c r="D23" s="677"/>
      <c r="E23" s="678"/>
      <c r="F23" s="178" t="s">
        <v>130</v>
      </c>
      <c r="G23" s="674"/>
      <c r="H23" s="675"/>
      <c r="I23" s="179"/>
      <c r="J23" s="179">
        <v>28000</v>
      </c>
      <c r="K23" s="180">
        <f t="shared" si="0"/>
        <v>825465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18" customHeight="1">
      <c r="A24" s="176">
        <v>8</v>
      </c>
      <c r="B24" s="177">
        <v>21</v>
      </c>
      <c r="C24" s="676" t="s">
        <v>210</v>
      </c>
      <c r="D24" s="677"/>
      <c r="E24" s="678"/>
      <c r="F24" s="178" t="s">
        <v>132</v>
      </c>
      <c r="G24" s="674"/>
      <c r="H24" s="675"/>
      <c r="I24" s="179">
        <v>11879</v>
      </c>
      <c r="J24" s="179"/>
      <c r="K24" s="180">
        <f t="shared" si="0"/>
        <v>813586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18" customHeight="1">
      <c r="A25" s="176">
        <v>8</v>
      </c>
      <c r="B25" s="177">
        <v>21</v>
      </c>
      <c r="C25" s="676" t="s">
        <v>211</v>
      </c>
      <c r="D25" s="677"/>
      <c r="E25" s="678"/>
      <c r="F25" s="178" t="s">
        <v>132</v>
      </c>
      <c r="G25" s="674"/>
      <c r="H25" s="675"/>
      <c r="I25" s="179">
        <v>118769</v>
      </c>
      <c r="J25" s="179"/>
      <c r="K25" s="180">
        <f t="shared" si="0"/>
        <v>694817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18" customHeight="1">
      <c r="A26" s="176">
        <v>8</v>
      </c>
      <c r="B26" s="177">
        <v>21</v>
      </c>
      <c r="C26" s="676" t="s">
        <v>212</v>
      </c>
      <c r="D26" s="677"/>
      <c r="E26" s="678"/>
      <c r="F26" s="178" t="s">
        <v>132</v>
      </c>
      <c r="G26" s="674"/>
      <c r="H26" s="675"/>
      <c r="I26" s="179">
        <v>48000</v>
      </c>
      <c r="J26" s="179"/>
      <c r="K26" s="180">
        <f t="shared" si="0"/>
        <v>646817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18" customHeight="1">
      <c r="A27" s="176">
        <v>8</v>
      </c>
      <c r="B27" s="177">
        <v>21</v>
      </c>
      <c r="C27" s="676" t="s">
        <v>199</v>
      </c>
      <c r="D27" s="677"/>
      <c r="E27" s="678"/>
      <c r="F27" s="178" t="s">
        <v>132</v>
      </c>
      <c r="G27" s="674"/>
      <c r="H27" s="675"/>
      <c r="I27" s="179">
        <v>550</v>
      </c>
      <c r="J27" s="179"/>
      <c r="K27" s="180">
        <f t="shared" si="0"/>
        <v>646267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18" customHeight="1">
      <c r="A28" s="176">
        <v>8</v>
      </c>
      <c r="B28" s="177">
        <v>30</v>
      </c>
      <c r="C28" s="676" t="s">
        <v>213</v>
      </c>
      <c r="D28" s="677"/>
      <c r="E28" s="678"/>
      <c r="F28" s="178" t="s">
        <v>135</v>
      </c>
      <c r="G28" s="674">
        <v>24000</v>
      </c>
      <c r="H28" s="675"/>
      <c r="I28" s="179"/>
      <c r="J28" s="179"/>
      <c r="K28" s="180">
        <f t="shared" si="0"/>
        <v>670267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18" customHeight="1">
      <c r="A29" s="176">
        <v>9</v>
      </c>
      <c r="B29" s="177">
        <v>16</v>
      </c>
      <c r="C29" s="676" t="s">
        <v>198</v>
      </c>
      <c r="D29" s="677"/>
      <c r="E29" s="678"/>
      <c r="F29" s="178" t="s">
        <v>132</v>
      </c>
      <c r="G29" s="674"/>
      <c r="H29" s="675"/>
      <c r="I29" s="179">
        <v>240000</v>
      </c>
      <c r="J29" s="179"/>
      <c r="K29" s="180">
        <f t="shared" si="0"/>
        <v>430267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ht="18" customHeight="1">
      <c r="A30" s="176">
        <v>9</v>
      </c>
      <c r="B30" s="177">
        <v>16</v>
      </c>
      <c r="C30" s="676" t="s">
        <v>199</v>
      </c>
      <c r="D30" s="677"/>
      <c r="E30" s="678"/>
      <c r="F30" s="178" t="s">
        <v>132</v>
      </c>
      <c r="G30" s="674"/>
      <c r="H30" s="675"/>
      <c r="I30" s="179">
        <v>880</v>
      </c>
      <c r="J30" s="179"/>
      <c r="K30" s="180">
        <f t="shared" si="0"/>
        <v>429387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ht="18" customHeight="1">
      <c r="A31" s="176">
        <v>9</v>
      </c>
      <c r="B31" s="177">
        <v>24</v>
      </c>
      <c r="C31" s="676" t="s">
        <v>214</v>
      </c>
      <c r="D31" s="677"/>
      <c r="E31" s="678"/>
      <c r="F31" s="178" t="s">
        <v>132</v>
      </c>
      <c r="G31" s="674"/>
      <c r="H31" s="675"/>
      <c r="I31" s="179">
        <v>289000</v>
      </c>
      <c r="J31" s="179"/>
      <c r="K31" s="180">
        <f t="shared" si="0"/>
        <v>140387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ht="18" customHeight="1">
      <c r="A32" s="176">
        <v>9</v>
      </c>
      <c r="B32" s="177">
        <v>24</v>
      </c>
      <c r="C32" s="676" t="s">
        <v>199</v>
      </c>
      <c r="D32" s="677"/>
      <c r="E32" s="678"/>
      <c r="F32" s="178" t="s">
        <v>132</v>
      </c>
      <c r="G32" s="674"/>
      <c r="H32" s="675"/>
      <c r="I32" s="179">
        <v>440</v>
      </c>
      <c r="J32" s="179"/>
      <c r="K32" s="180">
        <f t="shared" si="0"/>
        <v>139947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18" customHeight="1">
      <c r="A33" s="176">
        <v>9</v>
      </c>
      <c r="B33" s="177">
        <v>22</v>
      </c>
      <c r="C33" s="676" t="s">
        <v>215</v>
      </c>
      <c r="D33" s="677"/>
      <c r="E33" s="678"/>
      <c r="F33" s="178" t="s">
        <v>137</v>
      </c>
      <c r="G33" s="674">
        <v>100000</v>
      </c>
      <c r="H33" s="675"/>
      <c r="I33" s="179"/>
      <c r="J33" s="179"/>
      <c r="K33" s="180">
        <f t="shared" si="0"/>
        <v>239947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ht="18" customHeight="1">
      <c r="A34" s="176">
        <v>9</v>
      </c>
      <c r="B34" s="177">
        <v>25</v>
      </c>
      <c r="C34" s="676" t="s">
        <v>216</v>
      </c>
      <c r="D34" s="677"/>
      <c r="E34" s="678"/>
      <c r="F34" s="178" t="s">
        <v>132</v>
      </c>
      <c r="G34" s="674"/>
      <c r="H34" s="675"/>
      <c r="I34" s="179">
        <v>90000</v>
      </c>
      <c r="J34" s="179"/>
      <c r="K34" s="180">
        <f t="shared" si="0"/>
        <v>149947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18" customHeight="1">
      <c r="A35" s="176">
        <v>9</v>
      </c>
      <c r="B35" s="177">
        <v>25</v>
      </c>
      <c r="C35" s="676" t="s">
        <v>199</v>
      </c>
      <c r="D35" s="677"/>
      <c r="E35" s="678"/>
      <c r="F35" s="178" t="s">
        <v>132</v>
      </c>
      <c r="G35" s="674"/>
      <c r="H35" s="675"/>
      <c r="I35" s="179">
        <v>550</v>
      </c>
      <c r="J35" s="179"/>
      <c r="K35" s="180">
        <f t="shared" si="0"/>
        <v>149397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ht="18" customHeight="1">
      <c r="A36" s="176">
        <v>9</v>
      </c>
      <c r="B36" s="177">
        <v>30</v>
      </c>
      <c r="C36" s="676" t="s">
        <v>217</v>
      </c>
      <c r="D36" s="677"/>
      <c r="E36" s="678"/>
      <c r="F36" s="178" t="s">
        <v>135</v>
      </c>
      <c r="G36" s="674">
        <v>11876</v>
      </c>
      <c r="H36" s="675"/>
      <c r="I36" s="179"/>
      <c r="J36" s="179"/>
      <c r="K36" s="180">
        <f t="shared" si="0"/>
        <v>161273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ht="18" customHeight="1">
      <c r="A37" s="176">
        <v>9</v>
      </c>
      <c r="B37" s="177">
        <v>30</v>
      </c>
      <c r="C37" s="676" t="s">
        <v>216</v>
      </c>
      <c r="D37" s="677"/>
      <c r="E37" s="678"/>
      <c r="F37" s="178" t="s">
        <v>132</v>
      </c>
      <c r="G37" s="679"/>
      <c r="H37" s="680"/>
      <c r="I37" s="179">
        <v>150000</v>
      </c>
      <c r="J37" s="179"/>
      <c r="K37" s="180">
        <f t="shared" si="0"/>
        <v>11273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ht="18" customHeight="1">
      <c r="A38" s="176">
        <v>9</v>
      </c>
      <c r="B38" s="177">
        <v>30</v>
      </c>
      <c r="C38" s="676" t="s">
        <v>199</v>
      </c>
      <c r="D38" s="677"/>
      <c r="E38" s="678"/>
      <c r="F38" s="178" t="s">
        <v>132</v>
      </c>
      <c r="G38" s="679"/>
      <c r="H38" s="680"/>
      <c r="I38" s="179">
        <v>550</v>
      </c>
      <c r="J38" s="179"/>
      <c r="K38" s="180">
        <f t="shared" si="0"/>
        <v>10723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ht="18" customHeight="1">
      <c r="A39" s="176">
        <v>9</v>
      </c>
      <c r="B39" s="177">
        <v>30</v>
      </c>
      <c r="C39" s="676" t="s">
        <v>218</v>
      </c>
      <c r="D39" s="677"/>
      <c r="E39" s="678"/>
      <c r="F39" s="178" t="s">
        <v>137</v>
      </c>
      <c r="G39" s="681">
        <v>4877</v>
      </c>
      <c r="H39" s="682"/>
      <c r="I39" s="179"/>
      <c r="J39" s="179"/>
      <c r="K39" s="180">
        <f t="shared" si="0"/>
        <v>15600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ht="18" customHeight="1">
      <c r="A40" s="176">
        <v>9</v>
      </c>
      <c r="B40" s="177">
        <v>30</v>
      </c>
      <c r="C40" s="676" t="s">
        <v>219</v>
      </c>
      <c r="D40" s="677"/>
      <c r="E40" s="678"/>
      <c r="F40" s="178" t="s">
        <v>132</v>
      </c>
      <c r="G40" s="679"/>
      <c r="H40" s="680"/>
      <c r="I40" s="179">
        <v>15600</v>
      </c>
      <c r="J40" s="179"/>
      <c r="K40" s="180">
        <f t="shared" si="0"/>
        <v>0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ht="18" customHeight="1">
      <c r="A41" s="176">
        <v>10</v>
      </c>
      <c r="B41" s="177">
        <v>20</v>
      </c>
      <c r="C41" s="676" t="s">
        <v>220</v>
      </c>
      <c r="D41" s="677"/>
      <c r="E41" s="678"/>
      <c r="F41" s="178" t="s">
        <v>126</v>
      </c>
      <c r="G41" s="679">
        <v>1300000</v>
      </c>
      <c r="H41" s="680"/>
      <c r="I41" s="179"/>
      <c r="J41" s="179"/>
      <c r="K41" s="180">
        <f t="shared" si="0"/>
        <v>1300000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ht="18" customHeight="1">
      <c r="A42" s="176">
        <v>10</v>
      </c>
      <c r="B42" s="177">
        <v>20</v>
      </c>
      <c r="C42" s="683"/>
      <c r="D42" s="684"/>
      <c r="E42" s="685"/>
      <c r="F42" s="178"/>
      <c r="G42" s="679"/>
      <c r="H42" s="680"/>
      <c r="I42" s="179"/>
      <c r="J42" s="179"/>
      <c r="K42" s="180">
        <f t="shared" si="0"/>
        <v>1300000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ht="18" customHeight="1">
      <c r="A43" s="176"/>
      <c r="B43" s="177"/>
      <c r="C43" s="683"/>
      <c r="D43" s="684"/>
      <c r="E43" s="685"/>
      <c r="F43" s="178"/>
      <c r="G43" s="679"/>
      <c r="H43" s="680"/>
      <c r="I43" s="179"/>
      <c r="J43" s="179"/>
      <c r="K43" s="180">
        <f t="shared" si="0"/>
        <v>1300000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ht="18" customHeight="1">
      <c r="A44" s="176"/>
      <c r="B44" s="177"/>
      <c r="C44" s="676"/>
      <c r="D44" s="677"/>
      <c r="E44" s="678"/>
      <c r="F44" s="178"/>
      <c r="G44" s="674"/>
      <c r="H44" s="675"/>
      <c r="I44" s="179"/>
      <c r="J44" s="179"/>
      <c r="K44" s="180">
        <f t="shared" si="0"/>
        <v>1300000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ht="18" customHeight="1">
      <c r="A45" s="176"/>
      <c r="B45" s="177"/>
      <c r="C45" s="676"/>
      <c r="D45" s="677"/>
      <c r="E45" s="678"/>
      <c r="F45" s="178"/>
      <c r="G45" s="674"/>
      <c r="H45" s="675"/>
      <c r="I45" s="179"/>
      <c r="J45" s="179"/>
      <c r="K45" s="180">
        <f t="shared" si="0"/>
        <v>1300000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ht="18" customHeight="1">
      <c r="A46" s="176"/>
      <c r="B46" s="177"/>
      <c r="C46" s="676"/>
      <c r="D46" s="677"/>
      <c r="E46" s="678"/>
      <c r="F46" s="178"/>
      <c r="G46" s="674"/>
      <c r="H46" s="675"/>
      <c r="I46" s="179"/>
      <c r="J46" s="179"/>
      <c r="K46" s="180">
        <f t="shared" si="0"/>
        <v>1300000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ht="18" customHeight="1" thickBot="1">
      <c r="A47" s="186"/>
      <c r="B47" s="187"/>
      <c r="C47" s="686"/>
      <c r="D47" s="687"/>
      <c r="E47" s="688"/>
      <c r="F47" s="178"/>
      <c r="G47" s="689"/>
      <c r="H47" s="690"/>
      <c r="I47" s="188"/>
      <c r="J47" s="189"/>
      <c r="K47" s="180">
        <f t="shared" si="0"/>
        <v>1300000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s="44" customFormat="1" ht="30.75" customHeight="1" thickBot="1">
      <c r="A48" s="691" t="s">
        <v>141</v>
      </c>
      <c r="B48" s="691"/>
      <c r="C48" s="691"/>
      <c r="D48" s="691"/>
      <c r="E48" s="691"/>
      <c r="F48" s="691"/>
      <c r="G48" s="692">
        <f>SUM(G6:H47)</f>
        <v>4440753</v>
      </c>
      <c r="H48" s="693"/>
      <c r="I48" s="42">
        <f>SUM(I6:I47)</f>
        <v>3140753</v>
      </c>
      <c r="J48" s="42">
        <f>SUM(J6:J47)</f>
        <v>326000</v>
      </c>
      <c r="K48" s="43">
        <f>G48-I48</f>
        <v>1300000</v>
      </c>
    </row>
  </sheetData>
  <mergeCells count="98">
    <mergeCell ref="A48:F48"/>
    <mergeCell ref="G48:H48"/>
    <mergeCell ref="C44:E44"/>
    <mergeCell ref="G44:H44"/>
    <mergeCell ref="C45:E45"/>
    <mergeCell ref="G45:H45"/>
    <mergeCell ref="C46:E46"/>
    <mergeCell ref="G46:H46"/>
    <mergeCell ref="C42:E42"/>
    <mergeCell ref="G42:H42"/>
    <mergeCell ref="C43:E43"/>
    <mergeCell ref="G43:H43"/>
    <mergeCell ref="C47:E47"/>
    <mergeCell ref="G47:H47"/>
    <mergeCell ref="C39:E39"/>
    <mergeCell ref="G39:H39"/>
    <mergeCell ref="C40:E40"/>
    <mergeCell ref="G40:H40"/>
    <mergeCell ref="C41:E41"/>
    <mergeCell ref="G41:H41"/>
    <mergeCell ref="C36:E36"/>
    <mergeCell ref="G36:H36"/>
    <mergeCell ref="C37:E37"/>
    <mergeCell ref="G37:H37"/>
    <mergeCell ref="C38:E38"/>
    <mergeCell ref="G38:H38"/>
    <mergeCell ref="C33:E33"/>
    <mergeCell ref="G33:H33"/>
    <mergeCell ref="C34:E34"/>
    <mergeCell ref="G34:H34"/>
    <mergeCell ref="C35:E35"/>
    <mergeCell ref="G35:H35"/>
    <mergeCell ref="C30:E30"/>
    <mergeCell ref="G30:H30"/>
    <mergeCell ref="C31:E31"/>
    <mergeCell ref="G31:H31"/>
    <mergeCell ref="C32:E32"/>
    <mergeCell ref="G32:H32"/>
    <mergeCell ref="C27:E27"/>
    <mergeCell ref="G27:H27"/>
    <mergeCell ref="C28:E28"/>
    <mergeCell ref="G28:H28"/>
    <mergeCell ref="C29:E29"/>
    <mergeCell ref="G29:H29"/>
    <mergeCell ref="C24:E24"/>
    <mergeCell ref="G24:H24"/>
    <mergeCell ref="C25:E25"/>
    <mergeCell ref="G25:H25"/>
    <mergeCell ref="C26:E26"/>
    <mergeCell ref="G26:H26"/>
    <mergeCell ref="C21:E21"/>
    <mergeCell ref="G21:H21"/>
    <mergeCell ref="C22:E22"/>
    <mergeCell ref="G22:H22"/>
    <mergeCell ref="C23:E23"/>
    <mergeCell ref="G23:H23"/>
    <mergeCell ref="C18:E18"/>
    <mergeCell ref="G18:H18"/>
    <mergeCell ref="C19:E19"/>
    <mergeCell ref="G19:H19"/>
    <mergeCell ref="C20:E20"/>
    <mergeCell ref="G20:H20"/>
    <mergeCell ref="C15:E15"/>
    <mergeCell ref="G15:H15"/>
    <mergeCell ref="C16:E16"/>
    <mergeCell ref="G16:H16"/>
    <mergeCell ref="C17:E17"/>
    <mergeCell ref="G17:H17"/>
    <mergeCell ref="C12:E12"/>
    <mergeCell ref="G12:H12"/>
    <mergeCell ref="C13:E13"/>
    <mergeCell ref="G13:H13"/>
    <mergeCell ref="C14:E14"/>
    <mergeCell ref="G14:H14"/>
    <mergeCell ref="C9:E9"/>
    <mergeCell ref="G9:H9"/>
    <mergeCell ref="C10:E10"/>
    <mergeCell ref="G10:H10"/>
    <mergeCell ref="C11:E11"/>
    <mergeCell ref="G11:H11"/>
    <mergeCell ref="C6:E6"/>
    <mergeCell ref="G6:H6"/>
    <mergeCell ref="C7:E7"/>
    <mergeCell ref="G7:H7"/>
    <mergeCell ref="C8:E8"/>
    <mergeCell ref="G8:H8"/>
    <mergeCell ref="B1:H1"/>
    <mergeCell ref="A2:I2"/>
    <mergeCell ref="O2:S2"/>
    <mergeCell ref="B3:G3"/>
    <mergeCell ref="A4:A5"/>
    <mergeCell ref="B4:B5"/>
    <mergeCell ref="C4:E5"/>
    <mergeCell ref="F4:F5"/>
    <mergeCell ref="G4:H5"/>
    <mergeCell ref="I4:I5"/>
    <mergeCell ref="J4:J5"/>
    <mergeCell ref="K4:K5"/>
  </mergeCells>
  <phoneticPr fontId="2"/>
  <dataValidations count="2">
    <dataValidation allowBlank="1" showErrorMessage="1" sqref="H44:H47 JD44:JD47 SZ44:SZ47 ACV44:ACV47 AMR44:AMR47 AWN44:AWN47 BGJ44:BGJ47 BQF44:BQF47 CAB44:CAB47 CJX44:CJX47 CTT44:CTT47 DDP44:DDP47 DNL44:DNL47 DXH44:DXH47 EHD44:EHD47 EQZ44:EQZ47 FAV44:FAV47 FKR44:FKR47 FUN44:FUN47 GEJ44:GEJ47 GOF44:GOF47 GYB44:GYB47 HHX44:HHX47 HRT44:HRT47 IBP44:IBP47 ILL44:ILL47 IVH44:IVH47 JFD44:JFD47 JOZ44:JOZ47 JYV44:JYV47 KIR44:KIR47 KSN44:KSN47 LCJ44:LCJ47 LMF44:LMF47 LWB44:LWB47 MFX44:MFX47 MPT44:MPT47 MZP44:MZP47 NJL44:NJL47 NTH44:NTH47 ODD44:ODD47 OMZ44:OMZ47 OWV44:OWV47 PGR44:PGR47 PQN44:PQN47 QAJ44:QAJ47 QKF44:QKF47 QUB44:QUB47 RDX44:RDX47 RNT44:RNT47 RXP44:RXP47 SHL44:SHL47 SRH44:SRH47 TBD44:TBD47 TKZ44:TKZ47 TUV44:TUV47 UER44:UER47 UON44:UON47 UYJ44:UYJ47 VIF44:VIF47 VSB44:VSB47 WBX44:WBX47 WLT44:WLT47 WVP44:WVP47 H65580:H65583 JD65580:JD65583 SZ65580:SZ65583 ACV65580:ACV65583 AMR65580:AMR65583 AWN65580:AWN65583 BGJ65580:BGJ65583 BQF65580:BQF65583 CAB65580:CAB65583 CJX65580:CJX65583 CTT65580:CTT65583 DDP65580:DDP65583 DNL65580:DNL65583 DXH65580:DXH65583 EHD65580:EHD65583 EQZ65580:EQZ65583 FAV65580:FAV65583 FKR65580:FKR65583 FUN65580:FUN65583 GEJ65580:GEJ65583 GOF65580:GOF65583 GYB65580:GYB65583 HHX65580:HHX65583 HRT65580:HRT65583 IBP65580:IBP65583 ILL65580:ILL65583 IVH65580:IVH65583 JFD65580:JFD65583 JOZ65580:JOZ65583 JYV65580:JYV65583 KIR65580:KIR65583 KSN65580:KSN65583 LCJ65580:LCJ65583 LMF65580:LMF65583 LWB65580:LWB65583 MFX65580:MFX65583 MPT65580:MPT65583 MZP65580:MZP65583 NJL65580:NJL65583 NTH65580:NTH65583 ODD65580:ODD65583 OMZ65580:OMZ65583 OWV65580:OWV65583 PGR65580:PGR65583 PQN65580:PQN65583 QAJ65580:QAJ65583 QKF65580:QKF65583 QUB65580:QUB65583 RDX65580:RDX65583 RNT65580:RNT65583 RXP65580:RXP65583 SHL65580:SHL65583 SRH65580:SRH65583 TBD65580:TBD65583 TKZ65580:TKZ65583 TUV65580:TUV65583 UER65580:UER65583 UON65580:UON65583 UYJ65580:UYJ65583 VIF65580:VIF65583 VSB65580:VSB65583 WBX65580:WBX65583 WLT65580:WLT65583 WVP65580:WVP65583 H131116:H131119 JD131116:JD131119 SZ131116:SZ131119 ACV131116:ACV131119 AMR131116:AMR131119 AWN131116:AWN131119 BGJ131116:BGJ131119 BQF131116:BQF131119 CAB131116:CAB131119 CJX131116:CJX131119 CTT131116:CTT131119 DDP131116:DDP131119 DNL131116:DNL131119 DXH131116:DXH131119 EHD131116:EHD131119 EQZ131116:EQZ131119 FAV131116:FAV131119 FKR131116:FKR131119 FUN131116:FUN131119 GEJ131116:GEJ131119 GOF131116:GOF131119 GYB131116:GYB131119 HHX131116:HHX131119 HRT131116:HRT131119 IBP131116:IBP131119 ILL131116:ILL131119 IVH131116:IVH131119 JFD131116:JFD131119 JOZ131116:JOZ131119 JYV131116:JYV131119 KIR131116:KIR131119 KSN131116:KSN131119 LCJ131116:LCJ131119 LMF131116:LMF131119 LWB131116:LWB131119 MFX131116:MFX131119 MPT131116:MPT131119 MZP131116:MZP131119 NJL131116:NJL131119 NTH131116:NTH131119 ODD131116:ODD131119 OMZ131116:OMZ131119 OWV131116:OWV131119 PGR131116:PGR131119 PQN131116:PQN131119 QAJ131116:QAJ131119 QKF131116:QKF131119 QUB131116:QUB131119 RDX131116:RDX131119 RNT131116:RNT131119 RXP131116:RXP131119 SHL131116:SHL131119 SRH131116:SRH131119 TBD131116:TBD131119 TKZ131116:TKZ131119 TUV131116:TUV131119 UER131116:UER131119 UON131116:UON131119 UYJ131116:UYJ131119 VIF131116:VIF131119 VSB131116:VSB131119 WBX131116:WBX131119 WLT131116:WLT131119 WVP131116:WVP131119 H196652:H196655 JD196652:JD196655 SZ196652:SZ196655 ACV196652:ACV196655 AMR196652:AMR196655 AWN196652:AWN196655 BGJ196652:BGJ196655 BQF196652:BQF196655 CAB196652:CAB196655 CJX196652:CJX196655 CTT196652:CTT196655 DDP196652:DDP196655 DNL196652:DNL196655 DXH196652:DXH196655 EHD196652:EHD196655 EQZ196652:EQZ196655 FAV196652:FAV196655 FKR196652:FKR196655 FUN196652:FUN196655 GEJ196652:GEJ196655 GOF196652:GOF196655 GYB196652:GYB196655 HHX196652:HHX196655 HRT196652:HRT196655 IBP196652:IBP196655 ILL196652:ILL196655 IVH196652:IVH196655 JFD196652:JFD196655 JOZ196652:JOZ196655 JYV196652:JYV196655 KIR196652:KIR196655 KSN196652:KSN196655 LCJ196652:LCJ196655 LMF196652:LMF196655 LWB196652:LWB196655 MFX196652:MFX196655 MPT196652:MPT196655 MZP196652:MZP196655 NJL196652:NJL196655 NTH196652:NTH196655 ODD196652:ODD196655 OMZ196652:OMZ196655 OWV196652:OWV196655 PGR196652:PGR196655 PQN196652:PQN196655 QAJ196652:QAJ196655 QKF196652:QKF196655 QUB196652:QUB196655 RDX196652:RDX196655 RNT196652:RNT196655 RXP196652:RXP196655 SHL196652:SHL196655 SRH196652:SRH196655 TBD196652:TBD196655 TKZ196652:TKZ196655 TUV196652:TUV196655 UER196652:UER196655 UON196652:UON196655 UYJ196652:UYJ196655 VIF196652:VIF196655 VSB196652:VSB196655 WBX196652:WBX196655 WLT196652:WLT196655 WVP196652:WVP196655 H262188:H262191 JD262188:JD262191 SZ262188:SZ262191 ACV262188:ACV262191 AMR262188:AMR262191 AWN262188:AWN262191 BGJ262188:BGJ262191 BQF262188:BQF262191 CAB262188:CAB262191 CJX262188:CJX262191 CTT262188:CTT262191 DDP262188:DDP262191 DNL262188:DNL262191 DXH262188:DXH262191 EHD262188:EHD262191 EQZ262188:EQZ262191 FAV262188:FAV262191 FKR262188:FKR262191 FUN262188:FUN262191 GEJ262188:GEJ262191 GOF262188:GOF262191 GYB262188:GYB262191 HHX262188:HHX262191 HRT262188:HRT262191 IBP262188:IBP262191 ILL262188:ILL262191 IVH262188:IVH262191 JFD262188:JFD262191 JOZ262188:JOZ262191 JYV262188:JYV262191 KIR262188:KIR262191 KSN262188:KSN262191 LCJ262188:LCJ262191 LMF262188:LMF262191 LWB262188:LWB262191 MFX262188:MFX262191 MPT262188:MPT262191 MZP262188:MZP262191 NJL262188:NJL262191 NTH262188:NTH262191 ODD262188:ODD262191 OMZ262188:OMZ262191 OWV262188:OWV262191 PGR262188:PGR262191 PQN262188:PQN262191 QAJ262188:QAJ262191 QKF262188:QKF262191 QUB262188:QUB262191 RDX262188:RDX262191 RNT262188:RNT262191 RXP262188:RXP262191 SHL262188:SHL262191 SRH262188:SRH262191 TBD262188:TBD262191 TKZ262188:TKZ262191 TUV262188:TUV262191 UER262188:UER262191 UON262188:UON262191 UYJ262188:UYJ262191 VIF262188:VIF262191 VSB262188:VSB262191 WBX262188:WBX262191 WLT262188:WLT262191 WVP262188:WVP262191 H327724:H327727 JD327724:JD327727 SZ327724:SZ327727 ACV327724:ACV327727 AMR327724:AMR327727 AWN327724:AWN327727 BGJ327724:BGJ327727 BQF327724:BQF327727 CAB327724:CAB327727 CJX327724:CJX327727 CTT327724:CTT327727 DDP327724:DDP327727 DNL327724:DNL327727 DXH327724:DXH327727 EHD327724:EHD327727 EQZ327724:EQZ327727 FAV327724:FAV327727 FKR327724:FKR327727 FUN327724:FUN327727 GEJ327724:GEJ327727 GOF327724:GOF327727 GYB327724:GYB327727 HHX327724:HHX327727 HRT327724:HRT327727 IBP327724:IBP327727 ILL327724:ILL327727 IVH327724:IVH327727 JFD327724:JFD327727 JOZ327724:JOZ327727 JYV327724:JYV327727 KIR327724:KIR327727 KSN327724:KSN327727 LCJ327724:LCJ327727 LMF327724:LMF327727 LWB327724:LWB327727 MFX327724:MFX327727 MPT327724:MPT327727 MZP327724:MZP327727 NJL327724:NJL327727 NTH327724:NTH327727 ODD327724:ODD327727 OMZ327724:OMZ327727 OWV327724:OWV327727 PGR327724:PGR327727 PQN327724:PQN327727 QAJ327724:QAJ327727 QKF327724:QKF327727 QUB327724:QUB327727 RDX327724:RDX327727 RNT327724:RNT327727 RXP327724:RXP327727 SHL327724:SHL327727 SRH327724:SRH327727 TBD327724:TBD327727 TKZ327724:TKZ327727 TUV327724:TUV327727 UER327724:UER327727 UON327724:UON327727 UYJ327724:UYJ327727 VIF327724:VIF327727 VSB327724:VSB327727 WBX327724:WBX327727 WLT327724:WLT327727 WVP327724:WVP327727 H393260:H393263 JD393260:JD393263 SZ393260:SZ393263 ACV393260:ACV393263 AMR393260:AMR393263 AWN393260:AWN393263 BGJ393260:BGJ393263 BQF393260:BQF393263 CAB393260:CAB393263 CJX393260:CJX393263 CTT393260:CTT393263 DDP393260:DDP393263 DNL393260:DNL393263 DXH393260:DXH393263 EHD393260:EHD393263 EQZ393260:EQZ393263 FAV393260:FAV393263 FKR393260:FKR393263 FUN393260:FUN393263 GEJ393260:GEJ393263 GOF393260:GOF393263 GYB393260:GYB393263 HHX393260:HHX393263 HRT393260:HRT393263 IBP393260:IBP393263 ILL393260:ILL393263 IVH393260:IVH393263 JFD393260:JFD393263 JOZ393260:JOZ393263 JYV393260:JYV393263 KIR393260:KIR393263 KSN393260:KSN393263 LCJ393260:LCJ393263 LMF393260:LMF393263 LWB393260:LWB393263 MFX393260:MFX393263 MPT393260:MPT393263 MZP393260:MZP393263 NJL393260:NJL393263 NTH393260:NTH393263 ODD393260:ODD393263 OMZ393260:OMZ393263 OWV393260:OWV393263 PGR393260:PGR393263 PQN393260:PQN393263 QAJ393260:QAJ393263 QKF393260:QKF393263 QUB393260:QUB393263 RDX393260:RDX393263 RNT393260:RNT393263 RXP393260:RXP393263 SHL393260:SHL393263 SRH393260:SRH393263 TBD393260:TBD393263 TKZ393260:TKZ393263 TUV393260:TUV393263 UER393260:UER393263 UON393260:UON393263 UYJ393260:UYJ393263 VIF393260:VIF393263 VSB393260:VSB393263 WBX393260:WBX393263 WLT393260:WLT393263 WVP393260:WVP393263 H458796:H458799 JD458796:JD458799 SZ458796:SZ458799 ACV458796:ACV458799 AMR458796:AMR458799 AWN458796:AWN458799 BGJ458796:BGJ458799 BQF458796:BQF458799 CAB458796:CAB458799 CJX458796:CJX458799 CTT458796:CTT458799 DDP458796:DDP458799 DNL458796:DNL458799 DXH458796:DXH458799 EHD458796:EHD458799 EQZ458796:EQZ458799 FAV458796:FAV458799 FKR458796:FKR458799 FUN458796:FUN458799 GEJ458796:GEJ458799 GOF458796:GOF458799 GYB458796:GYB458799 HHX458796:HHX458799 HRT458796:HRT458799 IBP458796:IBP458799 ILL458796:ILL458799 IVH458796:IVH458799 JFD458796:JFD458799 JOZ458796:JOZ458799 JYV458796:JYV458799 KIR458796:KIR458799 KSN458796:KSN458799 LCJ458796:LCJ458799 LMF458796:LMF458799 LWB458796:LWB458799 MFX458796:MFX458799 MPT458796:MPT458799 MZP458796:MZP458799 NJL458796:NJL458799 NTH458796:NTH458799 ODD458796:ODD458799 OMZ458796:OMZ458799 OWV458796:OWV458799 PGR458796:PGR458799 PQN458796:PQN458799 QAJ458796:QAJ458799 QKF458796:QKF458799 QUB458796:QUB458799 RDX458796:RDX458799 RNT458796:RNT458799 RXP458796:RXP458799 SHL458796:SHL458799 SRH458796:SRH458799 TBD458796:TBD458799 TKZ458796:TKZ458799 TUV458796:TUV458799 UER458796:UER458799 UON458796:UON458799 UYJ458796:UYJ458799 VIF458796:VIF458799 VSB458796:VSB458799 WBX458796:WBX458799 WLT458796:WLT458799 WVP458796:WVP458799 H524332:H524335 JD524332:JD524335 SZ524332:SZ524335 ACV524332:ACV524335 AMR524332:AMR524335 AWN524332:AWN524335 BGJ524332:BGJ524335 BQF524332:BQF524335 CAB524332:CAB524335 CJX524332:CJX524335 CTT524332:CTT524335 DDP524332:DDP524335 DNL524332:DNL524335 DXH524332:DXH524335 EHD524332:EHD524335 EQZ524332:EQZ524335 FAV524332:FAV524335 FKR524332:FKR524335 FUN524332:FUN524335 GEJ524332:GEJ524335 GOF524332:GOF524335 GYB524332:GYB524335 HHX524332:HHX524335 HRT524332:HRT524335 IBP524332:IBP524335 ILL524332:ILL524335 IVH524332:IVH524335 JFD524332:JFD524335 JOZ524332:JOZ524335 JYV524332:JYV524335 KIR524332:KIR524335 KSN524332:KSN524335 LCJ524332:LCJ524335 LMF524332:LMF524335 LWB524332:LWB524335 MFX524332:MFX524335 MPT524332:MPT524335 MZP524332:MZP524335 NJL524332:NJL524335 NTH524332:NTH524335 ODD524332:ODD524335 OMZ524332:OMZ524335 OWV524332:OWV524335 PGR524332:PGR524335 PQN524332:PQN524335 QAJ524332:QAJ524335 QKF524332:QKF524335 QUB524332:QUB524335 RDX524332:RDX524335 RNT524332:RNT524335 RXP524332:RXP524335 SHL524332:SHL524335 SRH524332:SRH524335 TBD524332:TBD524335 TKZ524332:TKZ524335 TUV524332:TUV524335 UER524332:UER524335 UON524332:UON524335 UYJ524332:UYJ524335 VIF524332:VIF524335 VSB524332:VSB524335 WBX524332:WBX524335 WLT524332:WLT524335 WVP524332:WVP524335 H589868:H589871 JD589868:JD589871 SZ589868:SZ589871 ACV589868:ACV589871 AMR589868:AMR589871 AWN589868:AWN589871 BGJ589868:BGJ589871 BQF589868:BQF589871 CAB589868:CAB589871 CJX589868:CJX589871 CTT589868:CTT589871 DDP589868:DDP589871 DNL589868:DNL589871 DXH589868:DXH589871 EHD589868:EHD589871 EQZ589868:EQZ589871 FAV589868:FAV589871 FKR589868:FKR589871 FUN589868:FUN589871 GEJ589868:GEJ589871 GOF589868:GOF589871 GYB589868:GYB589871 HHX589868:HHX589871 HRT589868:HRT589871 IBP589868:IBP589871 ILL589868:ILL589871 IVH589868:IVH589871 JFD589868:JFD589871 JOZ589868:JOZ589871 JYV589868:JYV589871 KIR589868:KIR589871 KSN589868:KSN589871 LCJ589868:LCJ589871 LMF589868:LMF589871 LWB589868:LWB589871 MFX589868:MFX589871 MPT589868:MPT589871 MZP589868:MZP589871 NJL589868:NJL589871 NTH589868:NTH589871 ODD589868:ODD589871 OMZ589868:OMZ589871 OWV589868:OWV589871 PGR589868:PGR589871 PQN589868:PQN589871 QAJ589868:QAJ589871 QKF589868:QKF589871 QUB589868:QUB589871 RDX589868:RDX589871 RNT589868:RNT589871 RXP589868:RXP589871 SHL589868:SHL589871 SRH589868:SRH589871 TBD589868:TBD589871 TKZ589868:TKZ589871 TUV589868:TUV589871 UER589868:UER589871 UON589868:UON589871 UYJ589868:UYJ589871 VIF589868:VIF589871 VSB589868:VSB589871 WBX589868:WBX589871 WLT589868:WLT589871 WVP589868:WVP589871 H655404:H655407 JD655404:JD655407 SZ655404:SZ655407 ACV655404:ACV655407 AMR655404:AMR655407 AWN655404:AWN655407 BGJ655404:BGJ655407 BQF655404:BQF655407 CAB655404:CAB655407 CJX655404:CJX655407 CTT655404:CTT655407 DDP655404:DDP655407 DNL655404:DNL655407 DXH655404:DXH655407 EHD655404:EHD655407 EQZ655404:EQZ655407 FAV655404:FAV655407 FKR655404:FKR655407 FUN655404:FUN655407 GEJ655404:GEJ655407 GOF655404:GOF655407 GYB655404:GYB655407 HHX655404:HHX655407 HRT655404:HRT655407 IBP655404:IBP655407 ILL655404:ILL655407 IVH655404:IVH655407 JFD655404:JFD655407 JOZ655404:JOZ655407 JYV655404:JYV655407 KIR655404:KIR655407 KSN655404:KSN655407 LCJ655404:LCJ655407 LMF655404:LMF655407 LWB655404:LWB655407 MFX655404:MFX655407 MPT655404:MPT655407 MZP655404:MZP655407 NJL655404:NJL655407 NTH655404:NTH655407 ODD655404:ODD655407 OMZ655404:OMZ655407 OWV655404:OWV655407 PGR655404:PGR655407 PQN655404:PQN655407 QAJ655404:QAJ655407 QKF655404:QKF655407 QUB655404:QUB655407 RDX655404:RDX655407 RNT655404:RNT655407 RXP655404:RXP655407 SHL655404:SHL655407 SRH655404:SRH655407 TBD655404:TBD655407 TKZ655404:TKZ655407 TUV655404:TUV655407 UER655404:UER655407 UON655404:UON655407 UYJ655404:UYJ655407 VIF655404:VIF655407 VSB655404:VSB655407 WBX655404:WBX655407 WLT655404:WLT655407 WVP655404:WVP655407 H720940:H720943 JD720940:JD720943 SZ720940:SZ720943 ACV720940:ACV720943 AMR720940:AMR720943 AWN720940:AWN720943 BGJ720940:BGJ720943 BQF720940:BQF720943 CAB720940:CAB720943 CJX720940:CJX720943 CTT720940:CTT720943 DDP720940:DDP720943 DNL720940:DNL720943 DXH720940:DXH720943 EHD720940:EHD720943 EQZ720940:EQZ720943 FAV720940:FAV720943 FKR720940:FKR720943 FUN720940:FUN720943 GEJ720940:GEJ720943 GOF720940:GOF720943 GYB720940:GYB720943 HHX720940:HHX720943 HRT720940:HRT720943 IBP720940:IBP720943 ILL720940:ILL720943 IVH720940:IVH720943 JFD720940:JFD720943 JOZ720940:JOZ720943 JYV720940:JYV720943 KIR720940:KIR720943 KSN720940:KSN720943 LCJ720940:LCJ720943 LMF720940:LMF720943 LWB720940:LWB720943 MFX720940:MFX720943 MPT720940:MPT720943 MZP720940:MZP720943 NJL720940:NJL720943 NTH720940:NTH720943 ODD720940:ODD720943 OMZ720940:OMZ720943 OWV720940:OWV720943 PGR720940:PGR720943 PQN720940:PQN720943 QAJ720940:QAJ720943 QKF720940:QKF720943 QUB720940:QUB720943 RDX720940:RDX720943 RNT720940:RNT720943 RXP720940:RXP720943 SHL720940:SHL720943 SRH720940:SRH720943 TBD720940:TBD720943 TKZ720940:TKZ720943 TUV720940:TUV720943 UER720940:UER720943 UON720940:UON720943 UYJ720940:UYJ720943 VIF720940:VIF720943 VSB720940:VSB720943 WBX720940:WBX720943 WLT720940:WLT720943 WVP720940:WVP720943 H786476:H786479 JD786476:JD786479 SZ786476:SZ786479 ACV786476:ACV786479 AMR786476:AMR786479 AWN786476:AWN786479 BGJ786476:BGJ786479 BQF786476:BQF786479 CAB786476:CAB786479 CJX786476:CJX786479 CTT786476:CTT786479 DDP786476:DDP786479 DNL786476:DNL786479 DXH786476:DXH786479 EHD786476:EHD786479 EQZ786476:EQZ786479 FAV786476:FAV786479 FKR786476:FKR786479 FUN786476:FUN786479 GEJ786476:GEJ786479 GOF786476:GOF786479 GYB786476:GYB786479 HHX786476:HHX786479 HRT786476:HRT786479 IBP786476:IBP786479 ILL786476:ILL786479 IVH786476:IVH786479 JFD786476:JFD786479 JOZ786476:JOZ786479 JYV786476:JYV786479 KIR786476:KIR786479 KSN786476:KSN786479 LCJ786476:LCJ786479 LMF786476:LMF786479 LWB786476:LWB786479 MFX786476:MFX786479 MPT786476:MPT786479 MZP786476:MZP786479 NJL786476:NJL786479 NTH786476:NTH786479 ODD786476:ODD786479 OMZ786476:OMZ786479 OWV786476:OWV786479 PGR786476:PGR786479 PQN786476:PQN786479 QAJ786476:QAJ786479 QKF786476:QKF786479 QUB786476:QUB786479 RDX786476:RDX786479 RNT786476:RNT786479 RXP786476:RXP786479 SHL786476:SHL786479 SRH786476:SRH786479 TBD786476:TBD786479 TKZ786476:TKZ786479 TUV786476:TUV786479 UER786476:UER786479 UON786476:UON786479 UYJ786476:UYJ786479 VIF786476:VIF786479 VSB786476:VSB786479 WBX786476:WBX786479 WLT786476:WLT786479 WVP786476:WVP786479 H852012:H852015 JD852012:JD852015 SZ852012:SZ852015 ACV852012:ACV852015 AMR852012:AMR852015 AWN852012:AWN852015 BGJ852012:BGJ852015 BQF852012:BQF852015 CAB852012:CAB852015 CJX852012:CJX852015 CTT852012:CTT852015 DDP852012:DDP852015 DNL852012:DNL852015 DXH852012:DXH852015 EHD852012:EHD852015 EQZ852012:EQZ852015 FAV852012:FAV852015 FKR852012:FKR852015 FUN852012:FUN852015 GEJ852012:GEJ852015 GOF852012:GOF852015 GYB852012:GYB852015 HHX852012:HHX852015 HRT852012:HRT852015 IBP852012:IBP852015 ILL852012:ILL852015 IVH852012:IVH852015 JFD852012:JFD852015 JOZ852012:JOZ852015 JYV852012:JYV852015 KIR852012:KIR852015 KSN852012:KSN852015 LCJ852012:LCJ852015 LMF852012:LMF852015 LWB852012:LWB852015 MFX852012:MFX852015 MPT852012:MPT852015 MZP852012:MZP852015 NJL852012:NJL852015 NTH852012:NTH852015 ODD852012:ODD852015 OMZ852012:OMZ852015 OWV852012:OWV852015 PGR852012:PGR852015 PQN852012:PQN852015 QAJ852012:QAJ852015 QKF852012:QKF852015 QUB852012:QUB852015 RDX852012:RDX852015 RNT852012:RNT852015 RXP852012:RXP852015 SHL852012:SHL852015 SRH852012:SRH852015 TBD852012:TBD852015 TKZ852012:TKZ852015 TUV852012:TUV852015 UER852012:UER852015 UON852012:UON852015 UYJ852012:UYJ852015 VIF852012:VIF852015 VSB852012:VSB852015 WBX852012:WBX852015 WLT852012:WLT852015 WVP852012:WVP852015 H917548:H917551 JD917548:JD917551 SZ917548:SZ917551 ACV917548:ACV917551 AMR917548:AMR917551 AWN917548:AWN917551 BGJ917548:BGJ917551 BQF917548:BQF917551 CAB917548:CAB917551 CJX917548:CJX917551 CTT917548:CTT917551 DDP917548:DDP917551 DNL917548:DNL917551 DXH917548:DXH917551 EHD917548:EHD917551 EQZ917548:EQZ917551 FAV917548:FAV917551 FKR917548:FKR917551 FUN917548:FUN917551 GEJ917548:GEJ917551 GOF917548:GOF917551 GYB917548:GYB917551 HHX917548:HHX917551 HRT917548:HRT917551 IBP917548:IBP917551 ILL917548:ILL917551 IVH917548:IVH917551 JFD917548:JFD917551 JOZ917548:JOZ917551 JYV917548:JYV917551 KIR917548:KIR917551 KSN917548:KSN917551 LCJ917548:LCJ917551 LMF917548:LMF917551 LWB917548:LWB917551 MFX917548:MFX917551 MPT917548:MPT917551 MZP917548:MZP917551 NJL917548:NJL917551 NTH917548:NTH917551 ODD917548:ODD917551 OMZ917548:OMZ917551 OWV917548:OWV917551 PGR917548:PGR917551 PQN917548:PQN917551 QAJ917548:QAJ917551 QKF917548:QKF917551 QUB917548:QUB917551 RDX917548:RDX917551 RNT917548:RNT917551 RXP917548:RXP917551 SHL917548:SHL917551 SRH917548:SRH917551 TBD917548:TBD917551 TKZ917548:TKZ917551 TUV917548:TUV917551 UER917548:UER917551 UON917548:UON917551 UYJ917548:UYJ917551 VIF917548:VIF917551 VSB917548:VSB917551 WBX917548:WBX917551 WLT917548:WLT917551 WVP917548:WVP917551 H983084:H983087 JD983084:JD983087 SZ983084:SZ983087 ACV983084:ACV983087 AMR983084:AMR983087 AWN983084:AWN983087 BGJ983084:BGJ983087 BQF983084:BQF983087 CAB983084:CAB983087 CJX983084:CJX983087 CTT983084:CTT983087 DDP983084:DDP983087 DNL983084:DNL983087 DXH983084:DXH983087 EHD983084:EHD983087 EQZ983084:EQZ983087 FAV983084:FAV983087 FKR983084:FKR983087 FUN983084:FUN983087 GEJ983084:GEJ983087 GOF983084:GOF983087 GYB983084:GYB983087 HHX983084:HHX983087 HRT983084:HRT983087 IBP983084:IBP983087 ILL983084:ILL983087 IVH983084:IVH983087 JFD983084:JFD983087 JOZ983084:JOZ983087 JYV983084:JYV983087 KIR983084:KIR983087 KSN983084:KSN983087 LCJ983084:LCJ983087 LMF983084:LMF983087 LWB983084:LWB983087 MFX983084:MFX983087 MPT983084:MPT983087 MZP983084:MZP983087 NJL983084:NJL983087 NTH983084:NTH983087 ODD983084:ODD983087 OMZ983084:OMZ983087 OWV983084:OWV983087 PGR983084:PGR983087 PQN983084:PQN983087 QAJ983084:QAJ983087 QKF983084:QKF983087 QUB983084:QUB983087 RDX983084:RDX983087 RNT983084:RNT983087 RXP983084:RXP983087 SHL983084:SHL983087 SRH983084:SRH983087 TBD983084:TBD983087 TKZ983084:TKZ983087 TUV983084:TUV983087 UER983084:UER983087 UON983084:UON983087 UYJ983084:UYJ983087 VIF983084:VIF983087 VSB983084:VSB983087 WBX983084:WBX983087 WLT983084:WLT983087 WVP983084:WVP983087 A6:C47 IW6:IY47 SS6:SU47 ACO6:ACQ47 AMK6:AMM47 AWG6:AWI47 BGC6:BGE47 BPY6:BQA47 BZU6:BZW47 CJQ6:CJS47 CTM6:CTO47 DDI6:DDK47 DNE6:DNG47 DXA6:DXC47 EGW6:EGY47 EQS6:EQU47 FAO6:FAQ47 FKK6:FKM47 FUG6:FUI47 GEC6:GEE47 GNY6:GOA47 GXU6:GXW47 HHQ6:HHS47 HRM6:HRO47 IBI6:IBK47 ILE6:ILG47 IVA6:IVC47 JEW6:JEY47 JOS6:JOU47 JYO6:JYQ47 KIK6:KIM47 KSG6:KSI47 LCC6:LCE47 LLY6:LMA47 LVU6:LVW47 MFQ6:MFS47 MPM6:MPO47 MZI6:MZK47 NJE6:NJG47 NTA6:NTC47 OCW6:OCY47 OMS6:OMU47 OWO6:OWQ47 PGK6:PGM47 PQG6:PQI47 QAC6:QAE47 QJY6:QKA47 QTU6:QTW47 RDQ6:RDS47 RNM6:RNO47 RXI6:RXK47 SHE6:SHG47 SRA6:SRC47 TAW6:TAY47 TKS6:TKU47 TUO6:TUQ47 UEK6:UEM47 UOG6:UOI47 UYC6:UYE47 VHY6:VIA47 VRU6:VRW47 WBQ6:WBS47 WLM6:WLO47 WVI6:WVK47 A65542:C65583 IW65542:IY65583 SS65542:SU65583 ACO65542:ACQ65583 AMK65542:AMM65583 AWG65542:AWI65583 BGC65542:BGE65583 BPY65542:BQA65583 BZU65542:BZW65583 CJQ65542:CJS65583 CTM65542:CTO65583 DDI65542:DDK65583 DNE65542:DNG65583 DXA65542:DXC65583 EGW65542:EGY65583 EQS65542:EQU65583 FAO65542:FAQ65583 FKK65542:FKM65583 FUG65542:FUI65583 GEC65542:GEE65583 GNY65542:GOA65583 GXU65542:GXW65583 HHQ65542:HHS65583 HRM65542:HRO65583 IBI65542:IBK65583 ILE65542:ILG65583 IVA65542:IVC65583 JEW65542:JEY65583 JOS65542:JOU65583 JYO65542:JYQ65583 KIK65542:KIM65583 KSG65542:KSI65583 LCC65542:LCE65583 LLY65542:LMA65583 LVU65542:LVW65583 MFQ65542:MFS65583 MPM65542:MPO65583 MZI65542:MZK65583 NJE65542:NJG65583 NTA65542:NTC65583 OCW65542:OCY65583 OMS65542:OMU65583 OWO65542:OWQ65583 PGK65542:PGM65583 PQG65542:PQI65583 QAC65542:QAE65583 QJY65542:QKA65583 QTU65542:QTW65583 RDQ65542:RDS65583 RNM65542:RNO65583 RXI65542:RXK65583 SHE65542:SHG65583 SRA65542:SRC65583 TAW65542:TAY65583 TKS65542:TKU65583 TUO65542:TUQ65583 UEK65542:UEM65583 UOG65542:UOI65583 UYC65542:UYE65583 VHY65542:VIA65583 VRU65542:VRW65583 WBQ65542:WBS65583 WLM65542:WLO65583 WVI65542:WVK65583 A131078:C131119 IW131078:IY131119 SS131078:SU131119 ACO131078:ACQ131119 AMK131078:AMM131119 AWG131078:AWI131119 BGC131078:BGE131119 BPY131078:BQA131119 BZU131078:BZW131119 CJQ131078:CJS131119 CTM131078:CTO131119 DDI131078:DDK131119 DNE131078:DNG131119 DXA131078:DXC131119 EGW131078:EGY131119 EQS131078:EQU131119 FAO131078:FAQ131119 FKK131078:FKM131119 FUG131078:FUI131119 GEC131078:GEE131119 GNY131078:GOA131119 GXU131078:GXW131119 HHQ131078:HHS131119 HRM131078:HRO131119 IBI131078:IBK131119 ILE131078:ILG131119 IVA131078:IVC131119 JEW131078:JEY131119 JOS131078:JOU131119 JYO131078:JYQ131119 KIK131078:KIM131119 KSG131078:KSI131119 LCC131078:LCE131119 LLY131078:LMA131119 LVU131078:LVW131119 MFQ131078:MFS131119 MPM131078:MPO131119 MZI131078:MZK131119 NJE131078:NJG131119 NTA131078:NTC131119 OCW131078:OCY131119 OMS131078:OMU131119 OWO131078:OWQ131119 PGK131078:PGM131119 PQG131078:PQI131119 QAC131078:QAE131119 QJY131078:QKA131119 QTU131078:QTW131119 RDQ131078:RDS131119 RNM131078:RNO131119 RXI131078:RXK131119 SHE131078:SHG131119 SRA131078:SRC131119 TAW131078:TAY131119 TKS131078:TKU131119 TUO131078:TUQ131119 UEK131078:UEM131119 UOG131078:UOI131119 UYC131078:UYE131119 VHY131078:VIA131119 VRU131078:VRW131119 WBQ131078:WBS131119 WLM131078:WLO131119 WVI131078:WVK131119 A196614:C196655 IW196614:IY196655 SS196614:SU196655 ACO196614:ACQ196655 AMK196614:AMM196655 AWG196614:AWI196655 BGC196614:BGE196655 BPY196614:BQA196655 BZU196614:BZW196655 CJQ196614:CJS196655 CTM196614:CTO196655 DDI196614:DDK196655 DNE196614:DNG196655 DXA196614:DXC196655 EGW196614:EGY196655 EQS196614:EQU196655 FAO196614:FAQ196655 FKK196614:FKM196655 FUG196614:FUI196655 GEC196614:GEE196655 GNY196614:GOA196655 GXU196614:GXW196655 HHQ196614:HHS196655 HRM196614:HRO196655 IBI196614:IBK196655 ILE196614:ILG196655 IVA196614:IVC196655 JEW196614:JEY196655 JOS196614:JOU196655 JYO196614:JYQ196655 KIK196614:KIM196655 KSG196614:KSI196655 LCC196614:LCE196655 LLY196614:LMA196655 LVU196614:LVW196655 MFQ196614:MFS196655 MPM196614:MPO196655 MZI196614:MZK196655 NJE196614:NJG196655 NTA196614:NTC196655 OCW196614:OCY196655 OMS196614:OMU196655 OWO196614:OWQ196655 PGK196614:PGM196655 PQG196614:PQI196655 QAC196614:QAE196655 QJY196614:QKA196655 QTU196614:QTW196655 RDQ196614:RDS196655 RNM196614:RNO196655 RXI196614:RXK196655 SHE196614:SHG196655 SRA196614:SRC196655 TAW196614:TAY196655 TKS196614:TKU196655 TUO196614:TUQ196655 UEK196614:UEM196655 UOG196614:UOI196655 UYC196614:UYE196655 VHY196614:VIA196655 VRU196614:VRW196655 WBQ196614:WBS196655 WLM196614:WLO196655 WVI196614:WVK196655 A262150:C262191 IW262150:IY262191 SS262150:SU262191 ACO262150:ACQ262191 AMK262150:AMM262191 AWG262150:AWI262191 BGC262150:BGE262191 BPY262150:BQA262191 BZU262150:BZW262191 CJQ262150:CJS262191 CTM262150:CTO262191 DDI262150:DDK262191 DNE262150:DNG262191 DXA262150:DXC262191 EGW262150:EGY262191 EQS262150:EQU262191 FAO262150:FAQ262191 FKK262150:FKM262191 FUG262150:FUI262191 GEC262150:GEE262191 GNY262150:GOA262191 GXU262150:GXW262191 HHQ262150:HHS262191 HRM262150:HRO262191 IBI262150:IBK262191 ILE262150:ILG262191 IVA262150:IVC262191 JEW262150:JEY262191 JOS262150:JOU262191 JYO262150:JYQ262191 KIK262150:KIM262191 KSG262150:KSI262191 LCC262150:LCE262191 LLY262150:LMA262191 LVU262150:LVW262191 MFQ262150:MFS262191 MPM262150:MPO262191 MZI262150:MZK262191 NJE262150:NJG262191 NTA262150:NTC262191 OCW262150:OCY262191 OMS262150:OMU262191 OWO262150:OWQ262191 PGK262150:PGM262191 PQG262150:PQI262191 QAC262150:QAE262191 QJY262150:QKA262191 QTU262150:QTW262191 RDQ262150:RDS262191 RNM262150:RNO262191 RXI262150:RXK262191 SHE262150:SHG262191 SRA262150:SRC262191 TAW262150:TAY262191 TKS262150:TKU262191 TUO262150:TUQ262191 UEK262150:UEM262191 UOG262150:UOI262191 UYC262150:UYE262191 VHY262150:VIA262191 VRU262150:VRW262191 WBQ262150:WBS262191 WLM262150:WLO262191 WVI262150:WVK262191 A327686:C327727 IW327686:IY327727 SS327686:SU327727 ACO327686:ACQ327727 AMK327686:AMM327727 AWG327686:AWI327727 BGC327686:BGE327727 BPY327686:BQA327727 BZU327686:BZW327727 CJQ327686:CJS327727 CTM327686:CTO327727 DDI327686:DDK327727 DNE327686:DNG327727 DXA327686:DXC327727 EGW327686:EGY327727 EQS327686:EQU327727 FAO327686:FAQ327727 FKK327686:FKM327727 FUG327686:FUI327727 GEC327686:GEE327727 GNY327686:GOA327727 GXU327686:GXW327727 HHQ327686:HHS327727 HRM327686:HRO327727 IBI327686:IBK327727 ILE327686:ILG327727 IVA327686:IVC327727 JEW327686:JEY327727 JOS327686:JOU327727 JYO327686:JYQ327727 KIK327686:KIM327727 KSG327686:KSI327727 LCC327686:LCE327727 LLY327686:LMA327727 LVU327686:LVW327727 MFQ327686:MFS327727 MPM327686:MPO327727 MZI327686:MZK327727 NJE327686:NJG327727 NTA327686:NTC327727 OCW327686:OCY327727 OMS327686:OMU327727 OWO327686:OWQ327727 PGK327686:PGM327727 PQG327686:PQI327727 QAC327686:QAE327727 QJY327686:QKA327727 QTU327686:QTW327727 RDQ327686:RDS327727 RNM327686:RNO327727 RXI327686:RXK327727 SHE327686:SHG327727 SRA327686:SRC327727 TAW327686:TAY327727 TKS327686:TKU327727 TUO327686:TUQ327727 UEK327686:UEM327727 UOG327686:UOI327727 UYC327686:UYE327727 VHY327686:VIA327727 VRU327686:VRW327727 WBQ327686:WBS327727 WLM327686:WLO327727 WVI327686:WVK327727 A393222:C393263 IW393222:IY393263 SS393222:SU393263 ACO393222:ACQ393263 AMK393222:AMM393263 AWG393222:AWI393263 BGC393222:BGE393263 BPY393222:BQA393263 BZU393222:BZW393263 CJQ393222:CJS393263 CTM393222:CTO393263 DDI393222:DDK393263 DNE393222:DNG393263 DXA393222:DXC393263 EGW393222:EGY393263 EQS393222:EQU393263 FAO393222:FAQ393263 FKK393222:FKM393263 FUG393222:FUI393263 GEC393222:GEE393263 GNY393222:GOA393263 GXU393222:GXW393263 HHQ393222:HHS393263 HRM393222:HRO393263 IBI393222:IBK393263 ILE393222:ILG393263 IVA393222:IVC393263 JEW393222:JEY393263 JOS393222:JOU393263 JYO393222:JYQ393263 KIK393222:KIM393263 KSG393222:KSI393263 LCC393222:LCE393263 LLY393222:LMA393263 LVU393222:LVW393263 MFQ393222:MFS393263 MPM393222:MPO393263 MZI393222:MZK393263 NJE393222:NJG393263 NTA393222:NTC393263 OCW393222:OCY393263 OMS393222:OMU393263 OWO393222:OWQ393263 PGK393222:PGM393263 PQG393222:PQI393263 QAC393222:QAE393263 QJY393222:QKA393263 QTU393222:QTW393263 RDQ393222:RDS393263 RNM393222:RNO393263 RXI393222:RXK393263 SHE393222:SHG393263 SRA393222:SRC393263 TAW393222:TAY393263 TKS393222:TKU393263 TUO393222:TUQ393263 UEK393222:UEM393263 UOG393222:UOI393263 UYC393222:UYE393263 VHY393222:VIA393263 VRU393222:VRW393263 WBQ393222:WBS393263 WLM393222:WLO393263 WVI393222:WVK393263 A458758:C458799 IW458758:IY458799 SS458758:SU458799 ACO458758:ACQ458799 AMK458758:AMM458799 AWG458758:AWI458799 BGC458758:BGE458799 BPY458758:BQA458799 BZU458758:BZW458799 CJQ458758:CJS458799 CTM458758:CTO458799 DDI458758:DDK458799 DNE458758:DNG458799 DXA458758:DXC458799 EGW458758:EGY458799 EQS458758:EQU458799 FAO458758:FAQ458799 FKK458758:FKM458799 FUG458758:FUI458799 GEC458758:GEE458799 GNY458758:GOA458799 GXU458758:GXW458799 HHQ458758:HHS458799 HRM458758:HRO458799 IBI458758:IBK458799 ILE458758:ILG458799 IVA458758:IVC458799 JEW458758:JEY458799 JOS458758:JOU458799 JYO458758:JYQ458799 KIK458758:KIM458799 KSG458758:KSI458799 LCC458758:LCE458799 LLY458758:LMA458799 LVU458758:LVW458799 MFQ458758:MFS458799 MPM458758:MPO458799 MZI458758:MZK458799 NJE458758:NJG458799 NTA458758:NTC458799 OCW458758:OCY458799 OMS458758:OMU458799 OWO458758:OWQ458799 PGK458758:PGM458799 PQG458758:PQI458799 QAC458758:QAE458799 QJY458758:QKA458799 QTU458758:QTW458799 RDQ458758:RDS458799 RNM458758:RNO458799 RXI458758:RXK458799 SHE458758:SHG458799 SRA458758:SRC458799 TAW458758:TAY458799 TKS458758:TKU458799 TUO458758:TUQ458799 UEK458758:UEM458799 UOG458758:UOI458799 UYC458758:UYE458799 VHY458758:VIA458799 VRU458758:VRW458799 WBQ458758:WBS458799 WLM458758:WLO458799 WVI458758:WVK458799 A524294:C524335 IW524294:IY524335 SS524294:SU524335 ACO524294:ACQ524335 AMK524294:AMM524335 AWG524294:AWI524335 BGC524294:BGE524335 BPY524294:BQA524335 BZU524294:BZW524335 CJQ524294:CJS524335 CTM524294:CTO524335 DDI524294:DDK524335 DNE524294:DNG524335 DXA524294:DXC524335 EGW524294:EGY524335 EQS524294:EQU524335 FAO524294:FAQ524335 FKK524294:FKM524335 FUG524294:FUI524335 GEC524294:GEE524335 GNY524294:GOA524335 GXU524294:GXW524335 HHQ524294:HHS524335 HRM524294:HRO524335 IBI524294:IBK524335 ILE524294:ILG524335 IVA524294:IVC524335 JEW524294:JEY524335 JOS524294:JOU524335 JYO524294:JYQ524335 KIK524294:KIM524335 KSG524294:KSI524335 LCC524294:LCE524335 LLY524294:LMA524335 LVU524294:LVW524335 MFQ524294:MFS524335 MPM524294:MPO524335 MZI524294:MZK524335 NJE524294:NJG524335 NTA524294:NTC524335 OCW524294:OCY524335 OMS524294:OMU524335 OWO524294:OWQ524335 PGK524294:PGM524335 PQG524294:PQI524335 QAC524294:QAE524335 QJY524294:QKA524335 QTU524294:QTW524335 RDQ524294:RDS524335 RNM524294:RNO524335 RXI524294:RXK524335 SHE524294:SHG524335 SRA524294:SRC524335 TAW524294:TAY524335 TKS524294:TKU524335 TUO524294:TUQ524335 UEK524294:UEM524335 UOG524294:UOI524335 UYC524294:UYE524335 VHY524294:VIA524335 VRU524294:VRW524335 WBQ524294:WBS524335 WLM524294:WLO524335 WVI524294:WVK524335 A589830:C589871 IW589830:IY589871 SS589830:SU589871 ACO589830:ACQ589871 AMK589830:AMM589871 AWG589830:AWI589871 BGC589830:BGE589871 BPY589830:BQA589871 BZU589830:BZW589871 CJQ589830:CJS589871 CTM589830:CTO589871 DDI589830:DDK589871 DNE589830:DNG589871 DXA589830:DXC589871 EGW589830:EGY589871 EQS589830:EQU589871 FAO589830:FAQ589871 FKK589830:FKM589871 FUG589830:FUI589871 GEC589830:GEE589871 GNY589830:GOA589871 GXU589830:GXW589871 HHQ589830:HHS589871 HRM589830:HRO589871 IBI589830:IBK589871 ILE589830:ILG589871 IVA589830:IVC589871 JEW589830:JEY589871 JOS589830:JOU589871 JYO589830:JYQ589871 KIK589830:KIM589871 KSG589830:KSI589871 LCC589830:LCE589871 LLY589830:LMA589871 LVU589830:LVW589871 MFQ589830:MFS589871 MPM589830:MPO589871 MZI589830:MZK589871 NJE589830:NJG589871 NTA589830:NTC589871 OCW589830:OCY589871 OMS589830:OMU589871 OWO589830:OWQ589871 PGK589830:PGM589871 PQG589830:PQI589871 QAC589830:QAE589871 QJY589830:QKA589871 QTU589830:QTW589871 RDQ589830:RDS589871 RNM589830:RNO589871 RXI589830:RXK589871 SHE589830:SHG589871 SRA589830:SRC589871 TAW589830:TAY589871 TKS589830:TKU589871 TUO589830:TUQ589871 UEK589830:UEM589871 UOG589830:UOI589871 UYC589830:UYE589871 VHY589830:VIA589871 VRU589830:VRW589871 WBQ589830:WBS589871 WLM589830:WLO589871 WVI589830:WVK589871 A655366:C655407 IW655366:IY655407 SS655366:SU655407 ACO655366:ACQ655407 AMK655366:AMM655407 AWG655366:AWI655407 BGC655366:BGE655407 BPY655366:BQA655407 BZU655366:BZW655407 CJQ655366:CJS655407 CTM655366:CTO655407 DDI655366:DDK655407 DNE655366:DNG655407 DXA655366:DXC655407 EGW655366:EGY655407 EQS655366:EQU655407 FAO655366:FAQ655407 FKK655366:FKM655407 FUG655366:FUI655407 GEC655366:GEE655407 GNY655366:GOA655407 GXU655366:GXW655407 HHQ655366:HHS655407 HRM655366:HRO655407 IBI655366:IBK655407 ILE655366:ILG655407 IVA655366:IVC655407 JEW655366:JEY655407 JOS655366:JOU655407 JYO655366:JYQ655407 KIK655366:KIM655407 KSG655366:KSI655407 LCC655366:LCE655407 LLY655366:LMA655407 LVU655366:LVW655407 MFQ655366:MFS655407 MPM655366:MPO655407 MZI655366:MZK655407 NJE655366:NJG655407 NTA655366:NTC655407 OCW655366:OCY655407 OMS655366:OMU655407 OWO655366:OWQ655407 PGK655366:PGM655407 PQG655366:PQI655407 QAC655366:QAE655407 QJY655366:QKA655407 QTU655366:QTW655407 RDQ655366:RDS655407 RNM655366:RNO655407 RXI655366:RXK655407 SHE655366:SHG655407 SRA655366:SRC655407 TAW655366:TAY655407 TKS655366:TKU655407 TUO655366:TUQ655407 UEK655366:UEM655407 UOG655366:UOI655407 UYC655366:UYE655407 VHY655366:VIA655407 VRU655366:VRW655407 WBQ655366:WBS655407 WLM655366:WLO655407 WVI655366:WVK655407 A720902:C720943 IW720902:IY720943 SS720902:SU720943 ACO720902:ACQ720943 AMK720902:AMM720943 AWG720902:AWI720943 BGC720902:BGE720943 BPY720902:BQA720943 BZU720902:BZW720943 CJQ720902:CJS720943 CTM720902:CTO720943 DDI720902:DDK720943 DNE720902:DNG720943 DXA720902:DXC720943 EGW720902:EGY720943 EQS720902:EQU720943 FAO720902:FAQ720943 FKK720902:FKM720943 FUG720902:FUI720943 GEC720902:GEE720943 GNY720902:GOA720943 GXU720902:GXW720943 HHQ720902:HHS720943 HRM720902:HRO720943 IBI720902:IBK720943 ILE720902:ILG720943 IVA720902:IVC720943 JEW720902:JEY720943 JOS720902:JOU720943 JYO720902:JYQ720943 KIK720902:KIM720943 KSG720902:KSI720943 LCC720902:LCE720943 LLY720902:LMA720943 LVU720902:LVW720943 MFQ720902:MFS720943 MPM720902:MPO720943 MZI720902:MZK720943 NJE720902:NJG720943 NTA720902:NTC720943 OCW720902:OCY720943 OMS720902:OMU720943 OWO720902:OWQ720943 PGK720902:PGM720943 PQG720902:PQI720943 QAC720902:QAE720943 QJY720902:QKA720943 QTU720902:QTW720943 RDQ720902:RDS720943 RNM720902:RNO720943 RXI720902:RXK720943 SHE720902:SHG720943 SRA720902:SRC720943 TAW720902:TAY720943 TKS720902:TKU720943 TUO720902:TUQ720943 UEK720902:UEM720943 UOG720902:UOI720943 UYC720902:UYE720943 VHY720902:VIA720943 VRU720902:VRW720943 WBQ720902:WBS720943 WLM720902:WLO720943 WVI720902:WVK720943 A786438:C786479 IW786438:IY786479 SS786438:SU786479 ACO786438:ACQ786479 AMK786438:AMM786479 AWG786438:AWI786479 BGC786438:BGE786479 BPY786438:BQA786479 BZU786438:BZW786479 CJQ786438:CJS786479 CTM786438:CTO786479 DDI786438:DDK786479 DNE786438:DNG786479 DXA786438:DXC786479 EGW786438:EGY786479 EQS786438:EQU786479 FAO786438:FAQ786479 FKK786438:FKM786479 FUG786438:FUI786479 GEC786438:GEE786479 GNY786438:GOA786479 GXU786438:GXW786479 HHQ786438:HHS786479 HRM786438:HRO786479 IBI786438:IBK786479 ILE786438:ILG786479 IVA786438:IVC786479 JEW786438:JEY786479 JOS786438:JOU786479 JYO786438:JYQ786479 KIK786438:KIM786479 KSG786438:KSI786479 LCC786438:LCE786479 LLY786438:LMA786479 LVU786438:LVW786479 MFQ786438:MFS786479 MPM786438:MPO786479 MZI786438:MZK786479 NJE786438:NJG786479 NTA786438:NTC786479 OCW786438:OCY786479 OMS786438:OMU786479 OWO786438:OWQ786479 PGK786438:PGM786479 PQG786438:PQI786479 QAC786438:QAE786479 QJY786438:QKA786479 QTU786438:QTW786479 RDQ786438:RDS786479 RNM786438:RNO786479 RXI786438:RXK786479 SHE786438:SHG786479 SRA786438:SRC786479 TAW786438:TAY786479 TKS786438:TKU786479 TUO786438:TUQ786479 UEK786438:UEM786479 UOG786438:UOI786479 UYC786438:UYE786479 VHY786438:VIA786479 VRU786438:VRW786479 WBQ786438:WBS786479 WLM786438:WLO786479 WVI786438:WVK786479 A851974:C852015 IW851974:IY852015 SS851974:SU852015 ACO851974:ACQ852015 AMK851974:AMM852015 AWG851974:AWI852015 BGC851974:BGE852015 BPY851974:BQA852015 BZU851974:BZW852015 CJQ851974:CJS852015 CTM851974:CTO852015 DDI851974:DDK852015 DNE851974:DNG852015 DXA851974:DXC852015 EGW851974:EGY852015 EQS851974:EQU852015 FAO851974:FAQ852015 FKK851974:FKM852015 FUG851974:FUI852015 GEC851974:GEE852015 GNY851974:GOA852015 GXU851974:GXW852015 HHQ851974:HHS852015 HRM851974:HRO852015 IBI851974:IBK852015 ILE851974:ILG852015 IVA851974:IVC852015 JEW851974:JEY852015 JOS851974:JOU852015 JYO851974:JYQ852015 KIK851974:KIM852015 KSG851974:KSI852015 LCC851974:LCE852015 LLY851974:LMA852015 LVU851974:LVW852015 MFQ851974:MFS852015 MPM851974:MPO852015 MZI851974:MZK852015 NJE851974:NJG852015 NTA851974:NTC852015 OCW851974:OCY852015 OMS851974:OMU852015 OWO851974:OWQ852015 PGK851974:PGM852015 PQG851974:PQI852015 QAC851974:QAE852015 QJY851974:QKA852015 QTU851974:QTW852015 RDQ851974:RDS852015 RNM851974:RNO852015 RXI851974:RXK852015 SHE851974:SHG852015 SRA851974:SRC852015 TAW851974:TAY852015 TKS851974:TKU852015 TUO851974:TUQ852015 UEK851974:UEM852015 UOG851974:UOI852015 UYC851974:UYE852015 VHY851974:VIA852015 VRU851974:VRW852015 WBQ851974:WBS852015 WLM851974:WLO852015 WVI851974:WVK852015 A917510:C917551 IW917510:IY917551 SS917510:SU917551 ACO917510:ACQ917551 AMK917510:AMM917551 AWG917510:AWI917551 BGC917510:BGE917551 BPY917510:BQA917551 BZU917510:BZW917551 CJQ917510:CJS917551 CTM917510:CTO917551 DDI917510:DDK917551 DNE917510:DNG917551 DXA917510:DXC917551 EGW917510:EGY917551 EQS917510:EQU917551 FAO917510:FAQ917551 FKK917510:FKM917551 FUG917510:FUI917551 GEC917510:GEE917551 GNY917510:GOA917551 GXU917510:GXW917551 HHQ917510:HHS917551 HRM917510:HRO917551 IBI917510:IBK917551 ILE917510:ILG917551 IVA917510:IVC917551 JEW917510:JEY917551 JOS917510:JOU917551 JYO917510:JYQ917551 KIK917510:KIM917551 KSG917510:KSI917551 LCC917510:LCE917551 LLY917510:LMA917551 LVU917510:LVW917551 MFQ917510:MFS917551 MPM917510:MPO917551 MZI917510:MZK917551 NJE917510:NJG917551 NTA917510:NTC917551 OCW917510:OCY917551 OMS917510:OMU917551 OWO917510:OWQ917551 PGK917510:PGM917551 PQG917510:PQI917551 QAC917510:QAE917551 QJY917510:QKA917551 QTU917510:QTW917551 RDQ917510:RDS917551 RNM917510:RNO917551 RXI917510:RXK917551 SHE917510:SHG917551 SRA917510:SRC917551 TAW917510:TAY917551 TKS917510:TKU917551 TUO917510:TUQ917551 UEK917510:UEM917551 UOG917510:UOI917551 UYC917510:UYE917551 VHY917510:VIA917551 VRU917510:VRW917551 WBQ917510:WBS917551 WLM917510:WLO917551 WVI917510:WVK917551 A983046:C983087 IW983046:IY983087 SS983046:SU983087 ACO983046:ACQ983087 AMK983046:AMM983087 AWG983046:AWI983087 BGC983046:BGE983087 BPY983046:BQA983087 BZU983046:BZW983087 CJQ983046:CJS983087 CTM983046:CTO983087 DDI983046:DDK983087 DNE983046:DNG983087 DXA983046:DXC983087 EGW983046:EGY983087 EQS983046:EQU983087 FAO983046:FAQ983087 FKK983046:FKM983087 FUG983046:FUI983087 GEC983046:GEE983087 GNY983046:GOA983087 GXU983046:GXW983087 HHQ983046:HHS983087 HRM983046:HRO983087 IBI983046:IBK983087 ILE983046:ILG983087 IVA983046:IVC983087 JEW983046:JEY983087 JOS983046:JOU983087 JYO983046:JYQ983087 KIK983046:KIM983087 KSG983046:KSI983087 LCC983046:LCE983087 LLY983046:LMA983087 LVU983046:LVW983087 MFQ983046:MFS983087 MPM983046:MPO983087 MZI983046:MZK983087 NJE983046:NJG983087 NTA983046:NTC983087 OCW983046:OCY983087 OMS983046:OMU983087 OWO983046:OWQ983087 PGK983046:PGM983087 PQG983046:PQI983087 QAC983046:QAE983087 QJY983046:QKA983087 QTU983046:QTW983087 RDQ983046:RDS983087 RNM983046:RNO983087 RXI983046:RXK983087 SHE983046:SHG983087 SRA983046:SRC983087 TAW983046:TAY983087 TKS983046:TKU983087 TUO983046:TUQ983087 UEK983046:UEM983087 UOG983046:UOI983087 UYC983046:UYE983087 VHY983046:VIA983087 VRU983046:VRW983087 WBQ983046:WBS983087 WLM983046:WLO983087 WVI983046:WVK983087 G6:G47 JC6:JC47 SY6:SY47 ACU6:ACU47 AMQ6:AMQ47 AWM6:AWM47 BGI6:BGI47 BQE6:BQE47 CAA6:CAA47 CJW6:CJW47 CTS6:CTS47 DDO6:DDO47 DNK6:DNK47 DXG6:DXG47 EHC6:EHC47 EQY6:EQY47 FAU6:FAU47 FKQ6:FKQ47 FUM6:FUM47 GEI6:GEI47 GOE6:GOE47 GYA6:GYA47 HHW6:HHW47 HRS6:HRS47 IBO6:IBO47 ILK6:ILK47 IVG6:IVG47 JFC6:JFC47 JOY6:JOY47 JYU6:JYU47 KIQ6:KIQ47 KSM6:KSM47 LCI6:LCI47 LME6:LME47 LWA6:LWA47 MFW6:MFW47 MPS6:MPS47 MZO6:MZO47 NJK6:NJK47 NTG6:NTG47 ODC6:ODC47 OMY6:OMY47 OWU6:OWU47 PGQ6:PGQ47 PQM6:PQM47 QAI6:QAI47 QKE6:QKE47 QUA6:QUA47 RDW6:RDW47 RNS6:RNS47 RXO6:RXO47 SHK6:SHK47 SRG6:SRG47 TBC6:TBC47 TKY6:TKY47 TUU6:TUU47 UEQ6:UEQ47 UOM6:UOM47 UYI6:UYI47 VIE6:VIE47 VSA6:VSA47 WBW6:WBW47 WLS6:WLS47 WVO6:WVO47 G65542:G65583 JC65542:JC65583 SY65542:SY65583 ACU65542:ACU65583 AMQ65542:AMQ65583 AWM65542:AWM65583 BGI65542:BGI65583 BQE65542:BQE65583 CAA65542:CAA65583 CJW65542:CJW65583 CTS65542:CTS65583 DDO65542:DDO65583 DNK65542:DNK65583 DXG65542:DXG65583 EHC65542:EHC65583 EQY65542:EQY65583 FAU65542:FAU65583 FKQ65542:FKQ65583 FUM65542:FUM65583 GEI65542:GEI65583 GOE65542:GOE65583 GYA65542:GYA65583 HHW65542:HHW65583 HRS65542:HRS65583 IBO65542:IBO65583 ILK65542:ILK65583 IVG65542:IVG65583 JFC65542:JFC65583 JOY65542:JOY65583 JYU65542:JYU65583 KIQ65542:KIQ65583 KSM65542:KSM65583 LCI65542:LCI65583 LME65542:LME65583 LWA65542:LWA65583 MFW65542:MFW65583 MPS65542:MPS65583 MZO65542:MZO65583 NJK65542:NJK65583 NTG65542:NTG65583 ODC65542:ODC65583 OMY65542:OMY65583 OWU65542:OWU65583 PGQ65542:PGQ65583 PQM65542:PQM65583 QAI65542:QAI65583 QKE65542:QKE65583 QUA65542:QUA65583 RDW65542:RDW65583 RNS65542:RNS65583 RXO65542:RXO65583 SHK65542:SHK65583 SRG65542:SRG65583 TBC65542:TBC65583 TKY65542:TKY65583 TUU65542:TUU65583 UEQ65542:UEQ65583 UOM65542:UOM65583 UYI65542:UYI65583 VIE65542:VIE65583 VSA65542:VSA65583 WBW65542:WBW65583 WLS65542:WLS65583 WVO65542:WVO65583 G131078:G131119 JC131078:JC131119 SY131078:SY131119 ACU131078:ACU131119 AMQ131078:AMQ131119 AWM131078:AWM131119 BGI131078:BGI131119 BQE131078:BQE131119 CAA131078:CAA131119 CJW131078:CJW131119 CTS131078:CTS131119 DDO131078:DDO131119 DNK131078:DNK131119 DXG131078:DXG131119 EHC131078:EHC131119 EQY131078:EQY131119 FAU131078:FAU131119 FKQ131078:FKQ131119 FUM131078:FUM131119 GEI131078:GEI131119 GOE131078:GOE131119 GYA131078:GYA131119 HHW131078:HHW131119 HRS131078:HRS131119 IBO131078:IBO131119 ILK131078:ILK131119 IVG131078:IVG131119 JFC131078:JFC131119 JOY131078:JOY131119 JYU131078:JYU131119 KIQ131078:KIQ131119 KSM131078:KSM131119 LCI131078:LCI131119 LME131078:LME131119 LWA131078:LWA131119 MFW131078:MFW131119 MPS131078:MPS131119 MZO131078:MZO131119 NJK131078:NJK131119 NTG131078:NTG131119 ODC131078:ODC131119 OMY131078:OMY131119 OWU131078:OWU131119 PGQ131078:PGQ131119 PQM131078:PQM131119 QAI131078:QAI131119 QKE131078:QKE131119 QUA131078:QUA131119 RDW131078:RDW131119 RNS131078:RNS131119 RXO131078:RXO131119 SHK131078:SHK131119 SRG131078:SRG131119 TBC131078:TBC131119 TKY131078:TKY131119 TUU131078:TUU131119 UEQ131078:UEQ131119 UOM131078:UOM131119 UYI131078:UYI131119 VIE131078:VIE131119 VSA131078:VSA131119 WBW131078:WBW131119 WLS131078:WLS131119 WVO131078:WVO131119 G196614:G196655 JC196614:JC196655 SY196614:SY196655 ACU196614:ACU196655 AMQ196614:AMQ196655 AWM196614:AWM196655 BGI196614:BGI196655 BQE196614:BQE196655 CAA196614:CAA196655 CJW196614:CJW196655 CTS196614:CTS196655 DDO196614:DDO196655 DNK196614:DNK196655 DXG196614:DXG196655 EHC196614:EHC196655 EQY196614:EQY196655 FAU196614:FAU196655 FKQ196614:FKQ196655 FUM196614:FUM196655 GEI196614:GEI196655 GOE196614:GOE196655 GYA196614:GYA196655 HHW196614:HHW196655 HRS196614:HRS196655 IBO196614:IBO196655 ILK196614:ILK196655 IVG196614:IVG196655 JFC196614:JFC196655 JOY196614:JOY196655 JYU196614:JYU196655 KIQ196614:KIQ196655 KSM196614:KSM196655 LCI196614:LCI196655 LME196614:LME196655 LWA196614:LWA196655 MFW196614:MFW196655 MPS196614:MPS196655 MZO196614:MZO196655 NJK196614:NJK196655 NTG196614:NTG196655 ODC196614:ODC196655 OMY196614:OMY196655 OWU196614:OWU196655 PGQ196614:PGQ196655 PQM196614:PQM196655 QAI196614:QAI196655 QKE196614:QKE196655 QUA196614:QUA196655 RDW196614:RDW196655 RNS196614:RNS196655 RXO196614:RXO196655 SHK196614:SHK196655 SRG196614:SRG196655 TBC196614:TBC196655 TKY196614:TKY196655 TUU196614:TUU196655 UEQ196614:UEQ196655 UOM196614:UOM196655 UYI196614:UYI196655 VIE196614:VIE196655 VSA196614:VSA196655 WBW196614:WBW196655 WLS196614:WLS196655 WVO196614:WVO196655 G262150:G262191 JC262150:JC262191 SY262150:SY262191 ACU262150:ACU262191 AMQ262150:AMQ262191 AWM262150:AWM262191 BGI262150:BGI262191 BQE262150:BQE262191 CAA262150:CAA262191 CJW262150:CJW262191 CTS262150:CTS262191 DDO262150:DDO262191 DNK262150:DNK262191 DXG262150:DXG262191 EHC262150:EHC262191 EQY262150:EQY262191 FAU262150:FAU262191 FKQ262150:FKQ262191 FUM262150:FUM262191 GEI262150:GEI262191 GOE262150:GOE262191 GYA262150:GYA262191 HHW262150:HHW262191 HRS262150:HRS262191 IBO262150:IBO262191 ILK262150:ILK262191 IVG262150:IVG262191 JFC262150:JFC262191 JOY262150:JOY262191 JYU262150:JYU262191 KIQ262150:KIQ262191 KSM262150:KSM262191 LCI262150:LCI262191 LME262150:LME262191 LWA262150:LWA262191 MFW262150:MFW262191 MPS262150:MPS262191 MZO262150:MZO262191 NJK262150:NJK262191 NTG262150:NTG262191 ODC262150:ODC262191 OMY262150:OMY262191 OWU262150:OWU262191 PGQ262150:PGQ262191 PQM262150:PQM262191 QAI262150:QAI262191 QKE262150:QKE262191 QUA262150:QUA262191 RDW262150:RDW262191 RNS262150:RNS262191 RXO262150:RXO262191 SHK262150:SHK262191 SRG262150:SRG262191 TBC262150:TBC262191 TKY262150:TKY262191 TUU262150:TUU262191 UEQ262150:UEQ262191 UOM262150:UOM262191 UYI262150:UYI262191 VIE262150:VIE262191 VSA262150:VSA262191 WBW262150:WBW262191 WLS262150:WLS262191 WVO262150:WVO262191 G327686:G327727 JC327686:JC327727 SY327686:SY327727 ACU327686:ACU327727 AMQ327686:AMQ327727 AWM327686:AWM327727 BGI327686:BGI327727 BQE327686:BQE327727 CAA327686:CAA327727 CJW327686:CJW327727 CTS327686:CTS327727 DDO327686:DDO327727 DNK327686:DNK327727 DXG327686:DXG327727 EHC327686:EHC327727 EQY327686:EQY327727 FAU327686:FAU327727 FKQ327686:FKQ327727 FUM327686:FUM327727 GEI327686:GEI327727 GOE327686:GOE327727 GYA327686:GYA327727 HHW327686:HHW327727 HRS327686:HRS327727 IBO327686:IBO327727 ILK327686:ILK327727 IVG327686:IVG327727 JFC327686:JFC327727 JOY327686:JOY327727 JYU327686:JYU327727 KIQ327686:KIQ327727 KSM327686:KSM327727 LCI327686:LCI327727 LME327686:LME327727 LWA327686:LWA327727 MFW327686:MFW327727 MPS327686:MPS327727 MZO327686:MZO327727 NJK327686:NJK327727 NTG327686:NTG327727 ODC327686:ODC327727 OMY327686:OMY327727 OWU327686:OWU327727 PGQ327686:PGQ327727 PQM327686:PQM327727 QAI327686:QAI327727 QKE327686:QKE327727 QUA327686:QUA327727 RDW327686:RDW327727 RNS327686:RNS327727 RXO327686:RXO327727 SHK327686:SHK327727 SRG327686:SRG327727 TBC327686:TBC327727 TKY327686:TKY327727 TUU327686:TUU327727 UEQ327686:UEQ327727 UOM327686:UOM327727 UYI327686:UYI327727 VIE327686:VIE327727 VSA327686:VSA327727 WBW327686:WBW327727 WLS327686:WLS327727 WVO327686:WVO327727 G393222:G393263 JC393222:JC393263 SY393222:SY393263 ACU393222:ACU393263 AMQ393222:AMQ393263 AWM393222:AWM393263 BGI393222:BGI393263 BQE393222:BQE393263 CAA393222:CAA393263 CJW393222:CJW393263 CTS393222:CTS393263 DDO393222:DDO393263 DNK393222:DNK393263 DXG393222:DXG393263 EHC393222:EHC393263 EQY393222:EQY393263 FAU393222:FAU393263 FKQ393222:FKQ393263 FUM393222:FUM393263 GEI393222:GEI393263 GOE393222:GOE393263 GYA393222:GYA393263 HHW393222:HHW393263 HRS393222:HRS393263 IBO393222:IBO393263 ILK393222:ILK393263 IVG393222:IVG393263 JFC393222:JFC393263 JOY393222:JOY393263 JYU393222:JYU393263 KIQ393222:KIQ393263 KSM393222:KSM393263 LCI393222:LCI393263 LME393222:LME393263 LWA393222:LWA393263 MFW393222:MFW393263 MPS393222:MPS393263 MZO393222:MZO393263 NJK393222:NJK393263 NTG393222:NTG393263 ODC393222:ODC393263 OMY393222:OMY393263 OWU393222:OWU393263 PGQ393222:PGQ393263 PQM393222:PQM393263 QAI393222:QAI393263 QKE393222:QKE393263 QUA393222:QUA393263 RDW393222:RDW393263 RNS393222:RNS393263 RXO393222:RXO393263 SHK393222:SHK393263 SRG393222:SRG393263 TBC393222:TBC393263 TKY393222:TKY393263 TUU393222:TUU393263 UEQ393222:UEQ393263 UOM393222:UOM393263 UYI393222:UYI393263 VIE393222:VIE393263 VSA393222:VSA393263 WBW393222:WBW393263 WLS393222:WLS393263 WVO393222:WVO393263 G458758:G458799 JC458758:JC458799 SY458758:SY458799 ACU458758:ACU458799 AMQ458758:AMQ458799 AWM458758:AWM458799 BGI458758:BGI458799 BQE458758:BQE458799 CAA458758:CAA458799 CJW458758:CJW458799 CTS458758:CTS458799 DDO458758:DDO458799 DNK458758:DNK458799 DXG458758:DXG458799 EHC458758:EHC458799 EQY458758:EQY458799 FAU458758:FAU458799 FKQ458758:FKQ458799 FUM458758:FUM458799 GEI458758:GEI458799 GOE458758:GOE458799 GYA458758:GYA458799 HHW458758:HHW458799 HRS458758:HRS458799 IBO458758:IBO458799 ILK458758:ILK458799 IVG458758:IVG458799 JFC458758:JFC458799 JOY458758:JOY458799 JYU458758:JYU458799 KIQ458758:KIQ458799 KSM458758:KSM458799 LCI458758:LCI458799 LME458758:LME458799 LWA458758:LWA458799 MFW458758:MFW458799 MPS458758:MPS458799 MZO458758:MZO458799 NJK458758:NJK458799 NTG458758:NTG458799 ODC458758:ODC458799 OMY458758:OMY458799 OWU458758:OWU458799 PGQ458758:PGQ458799 PQM458758:PQM458799 QAI458758:QAI458799 QKE458758:QKE458799 QUA458758:QUA458799 RDW458758:RDW458799 RNS458758:RNS458799 RXO458758:RXO458799 SHK458758:SHK458799 SRG458758:SRG458799 TBC458758:TBC458799 TKY458758:TKY458799 TUU458758:TUU458799 UEQ458758:UEQ458799 UOM458758:UOM458799 UYI458758:UYI458799 VIE458758:VIE458799 VSA458758:VSA458799 WBW458758:WBW458799 WLS458758:WLS458799 WVO458758:WVO458799 G524294:G524335 JC524294:JC524335 SY524294:SY524335 ACU524294:ACU524335 AMQ524294:AMQ524335 AWM524294:AWM524335 BGI524294:BGI524335 BQE524294:BQE524335 CAA524294:CAA524335 CJW524294:CJW524335 CTS524294:CTS524335 DDO524294:DDO524335 DNK524294:DNK524335 DXG524294:DXG524335 EHC524294:EHC524335 EQY524294:EQY524335 FAU524294:FAU524335 FKQ524294:FKQ524335 FUM524294:FUM524335 GEI524294:GEI524335 GOE524294:GOE524335 GYA524294:GYA524335 HHW524294:HHW524335 HRS524294:HRS524335 IBO524294:IBO524335 ILK524294:ILK524335 IVG524294:IVG524335 JFC524294:JFC524335 JOY524294:JOY524335 JYU524294:JYU524335 KIQ524294:KIQ524335 KSM524294:KSM524335 LCI524294:LCI524335 LME524294:LME524335 LWA524294:LWA524335 MFW524294:MFW524335 MPS524294:MPS524335 MZO524294:MZO524335 NJK524294:NJK524335 NTG524294:NTG524335 ODC524294:ODC524335 OMY524294:OMY524335 OWU524294:OWU524335 PGQ524294:PGQ524335 PQM524294:PQM524335 QAI524294:QAI524335 QKE524294:QKE524335 QUA524294:QUA524335 RDW524294:RDW524335 RNS524294:RNS524335 RXO524294:RXO524335 SHK524294:SHK524335 SRG524294:SRG524335 TBC524294:TBC524335 TKY524294:TKY524335 TUU524294:TUU524335 UEQ524294:UEQ524335 UOM524294:UOM524335 UYI524294:UYI524335 VIE524294:VIE524335 VSA524294:VSA524335 WBW524294:WBW524335 WLS524294:WLS524335 WVO524294:WVO524335 G589830:G589871 JC589830:JC589871 SY589830:SY589871 ACU589830:ACU589871 AMQ589830:AMQ589871 AWM589830:AWM589871 BGI589830:BGI589871 BQE589830:BQE589871 CAA589830:CAA589871 CJW589830:CJW589871 CTS589830:CTS589871 DDO589830:DDO589871 DNK589830:DNK589871 DXG589830:DXG589871 EHC589830:EHC589871 EQY589830:EQY589871 FAU589830:FAU589871 FKQ589830:FKQ589871 FUM589830:FUM589871 GEI589830:GEI589871 GOE589830:GOE589871 GYA589830:GYA589871 HHW589830:HHW589871 HRS589830:HRS589871 IBO589830:IBO589871 ILK589830:ILK589871 IVG589830:IVG589871 JFC589830:JFC589871 JOY589830:JOY589871 JYU589830:JYU589871 KIQ589830:KIQ589871 KSM589830:KSM589871 LCI589830:LCI589871 LME589830:LME589871 LWA589830:LWA589871 MFW589830:MFW589871 MPS589830:MPS589871 MZO589830:MZO589871 NJK589830:NJK589871 NTG589830:NTG589871 ODC589830:ODC589871 OMY589830:OMY589871 OWU589830:OWU589871 PGQ589830:PGQ589871 PQM589830:PQM589871 QAI589830:QAI589871 QKE589830:QKE589871 QUA589830:QUA589871 RDW589830:RDW589871 RNS589830:RNS589871 RXO589830:RXO589871 SHK589830:SHK589871 SRG589830:SRG589871 TBC589830:TBC589871 TKY589830:TKY589871 TUU589830:TUU589871 UEQ589830:UEQ589871 UOM589830:UOM589871 UYI589830:UYI589871 VIE589830:VIE589871 VSA589830:VSA589871 WBW589830:WBW589871 WLS589830:WLS589871 WVO589830:WVO589871 G655366:G655407 JC655366:JC655407 SY655366:SY655407 ACU655366:ACU655407 AMQ655366:AMQ655407 AWM655366:AWM655407 BGI655366:BGI655407 BQE655366:BQE655407 CAA655366:CAA655407 CJW655366:CJW655407 CTS655366:CTS655407 DDO655366:DDO655407 DNK655366:DNK655407 DXG655366:DXG655407 EHC655366:EHC655407 EQY655366:EQY655407 FAU655366:FAU655407 FKQ655366:FKQ655407 FUM655366:FUM655407 GEI655366:GEI655407 GOE655366:GOE655407 GYA655366:GYA655407 HHW655366:HHW655407 HRS655366:HRS655407 IBO655366:IBO655407 ILK655366:ILK655407 IVG655366:IVG655407 JFC655366:JFC655407 JOY655366:JOY655407 JYU655366:JYU655407 KIQ655366:KIQ655407 KSM655366:KSM655407 LCI655366:LCI655407 LME655366:LME655407 LWA655366:LWA655407 MFW655366:MFW655407 MPS655366:MPS655407 MZO655366:MZO655407 NJK655366:NJK655407 NTG655366:NTG655407 ODC655366:ODC655407 OMY655366:OMY655407 OWU655366:OWU655407 PGQ655366:PGQ655407 PQM655366:PQM655407 QAI655366:QAI655407 QKE655366:QKE655407 QUA655366:QUA655407 RDW655366:RDW655407 RNS655366:RNS655407 RXO655366:RXO655407 SHK655366:SHK655407 SRG655366:SRG655407 TBC655366:TBC655407 TKY655366:TKY655407 TUU655366:TUU655407 UEQ655366:UEQ655407 UOM655366:UOM655407 UYI655366:UYI655407 VIE655366:VIE655407 VSA655366:VSA655407 WBW655366:WBW655407 WLS655366:WLS655407 WVO655366:WVO655407 G720902:G720943 JC720902:JC720943 SY720902:SY720943 ACU720902:ACU720943 AMQ720902:AMQ720943 AWM720902:AWM720943 BGI720902:BGI720943 BQE720902:BQE720943 CAA720902:CAA720943 CJW720902:CJW720943 CTS720902:CTS720943 DDO720902:DDO720943 DNK720902:DNK720943 DXG720902:DXG720943 EHC720902:EHC720943 EQY720902:EQY720943 FAU720902:FAU720943 FKQ720902:FKQ720943 FUM720902:FUM720943 GEI720902:GEI720943 GOE720902:GOE720943 GYA720902:GYA720943 HHW720902:HHW720943 HRS720902:HRS720943 IBO720902:IBO720943 ILK720902:ILK720943 IVG720902:IVG720943 JFC720902:JFC720943 JOY720902:JOY720943 JYU720902:JYU720943 KIQ720902:KIQ720943 KSM720902:KSM720943 LCI720902:LCI720943 LME720902:LME720943 LWA720902:LWA720943 MFW720902:MFW720943 MPS720902:MPS720943 MZO720902:MZO720943 NJK720902:NJK720943 NTG720902:NTG720943 ODC720902:ODC720943 OMY720902:OMY720943 OWU720902:OWU720943 PGQ720902:PGQ720943 PQM720902:PQM720943 QAI720902:QAI720943 QKE720902:QKE720943 QUA720902:QUA720943 RDW720902:RDW720943 RNS720902:RNS720943 RXO720902:RXO720943 SHK720902:SHK720943 SRG720902:SRG720943 TBC720902:TBC720943 TKY720902:TKY720943 TUU720902:TUU720943 UEQ720902:UEQ720943 UOM720902:UOM720943 UYI720902:UYI720943 VIE720902:VIE720943 VSA720902:VSA720943 WBW720902:WBW720943 WLS720902:WLS720943 WVO720902:WVO720943 G786438:G786479 JC786438:JC786479 SY786438:SY786479 ACU786438:ACU786479 AMQ786438:AMQ786479 AWM786438:AWM786479 BGI786438:BGI786479 BQE786438:BQE786479 CAA786438:CAA786479 CJW786438:CJW786479 CTS786438:CTS786479 DDO786438:DDO786479 DNK786438:DNK786479 DXG786438:DXG786479 EHC786438:EHC786479 EQY786438:EQY786479 FAU786438:FAU786479 FKQ786438:FKQ786479 FUM786438:FUM786479 GEI786438:GEI786479 GOE786438:GOE786479 GYA786438:GYA786479 HHW786438:HHW786479 HRS786438:HRS786479 IBO786438:IBO786479 ILK786438:ILK786479 IVG786438:IVG786479 JFC786438:JFC786479 JOY786438:JOY786479 JYU786438:JYU786479 KIQ786438:KIQ786479 KSM786438:KSM786479 LCI786438:LCI786479 LME786438:LME786479 LWA786438:LWA786479 MFW786438:MFW786479 MPS786438:MPS786479 MZO786438:MZO786479 NJK786438:NJK786479 NTG786438:NTG786479 ODC786438:ODC786479 OMY786438:OMY786479 OWU786438:OWU786479 PGQ786438:PGQ786479 PQM786438:PQM786479 QAI786438:QAI786479 QKE786438:QKE786479 QUA786438:QUA786479 RDW786438:RDW786479 RNS786438:RNS786479 RXO786438:RXO786479 SHK786438:SHK786479 SRG786438:SRG786479 TBC786438:TBC786479 TKY786438:TKY786479 TUU786438:TUU786479 UEQ786438:UEQ786479 UOM786438:UOM786479 UYI786438:UYI786479 VIE786438:VIE786479 VSA786438:VSA786479 WBW786438:WBW786479 WLS786438:WLS786479 WVO786438:WVO786479 G851974:G852015 JC851974:JC852015 SY851974:SY852015 ACU851974:ACU852015 AMQ851974:AMQ852015 AWM851974:AWM852015 BGI851974:BGI852015 BQE851974:BQE852015 CAA851974:CAA852015 CJW851974:CJW852015 CTS851974:CTS852015 DDO851974:DDO852015 DNK851974:DNK852015 DXG851974:DXG852015 EHC851974:EHC852015 EQY851974:EQY852015 FAU851974:FAU852015 FKQ851974:FKQ852015 FUM851974:FUM852015 GEI851974:GEI852015 GOE851974:GOE852015 GYA851974:GYA852015 HHW851974:HHW852015 HRS851974:HRS852015 IBO851974:IBO852015 ILK851974:ILK852015 IVG851974:IVG852015 JFC851974:JFC852015 JOY851974:JOY852015 JYU851974:JYU852015 KIQ851974:KIQ852015 KSM851974:KSM852015 LCI851974:LCI852015 LME851974:LME852015 LWA851974:LWA852015 MFW851974:MFW852015 MPS851974:MPS852015 MZO851974:MZO852015 NJK851974:NJK852015 NTG851974:NTG852015 ODC851974:ODC852015 OMY851974:OMY852015 OWU851974:OWU852015 PGQ851974:PGQ852015 PQM851974:PQM852015 QAI851974:QAI852015 QKE851974:QKE852015 QUA851974:QUA852015 RDW851974:RDW852015 RNS851974:RNS852015 RXO851974:RXO852015 SHK851974:SHK852015 SRG851974:SRG852015 TBC851974:TBC852015 TKY851974:TKY852015 TUU851974:TUU852015 UEQ851974:UEQ852015 UOM851974:UOM852015 UYI851974:UYI852015 VIE851974:VIE852015 VSA851974:VSA852015 WBW851974:WBW852015 WLS851974:WLS852015 WVO851974:WVO852015 G917510:G917551 JC917510:JC917551 SY917510:SY917551 ACU917510:ACU917551 AMQ917510:AMQ917551 AWM917510:AWM917551 BGI917510:BGI917551 BQE917510:BQE917551 CAA917510:CAA917551 CJW917510:CJW917551 CTS917510:CTS917551 DDO917510:DDO917551 DNK917510:DNK917551 DXG917510:DXG917551 EHC917510:EHC917551 EQY917510:EQY917551 FAU917510:FAU917551 FKQ917510:FKQ917551 FUM917510:FUM917551 GEI917510:GEI917551 GOE917510:GOE917551 GYA917510:GYA917551 HHW917510:HHW917551 HRS917510:HRS917551 IBO917510:IBO917551 ILK917510:ILK917551 IVG917510:IVG917551 JFC917510:JFC917551 JOY917510:JOY917551 JYU917510:JYU917551 KIQ917510:KIQ917551 KSM917510:KSM917551 LCI917510:LCI917551 LME917510:LME917551 LWA917510:LWA917551 MFW917510:MFW917551 MPS917510:MPS917551 MZO917510:MZO917551 NJK917510:NJK917551 NTG917510:NTG917551 ODC917510:ODC917551 OMY917510:OMY917551 OWU917510:OWU917551 PGQ917510:PGQ917551 PQM917510:PQM917551 QAI917510:QAI917551 QKE917510:QKE917551 QUA917510:QUA917551 RDW917510:RDW917551 RNS917510:RNS917551 RXO917510:RXO917551 SHK917510:SHK917551 SRG917510:SRG917551 TBC917510:TBC917551 TKY917510:TKY917551 TUU917510:TUU917551 UEQ917510:UEQ917551 UOM917510:UOM917551 UYI917510:UYI917551 VIE917510:VIE917551 VSA917510:VSA917551 WBW917510:WBW917551 WLS917510:WLS917551 WVO917510:WVO917551 G983046:G983087 JC983046:JC983087 SY983046:SY983087 ACU983046:ACU983087 AMQ983046:AMQ983087 AWM983046:AWM983087 BGI983046:BGI983087 BQE983046:BQE983087 CAA983046:CAA983087 CJW983046:CJW983087 CTS983046:CTS983087 DDO983046:DDO983087 DNK983046:DNK983087 DXG983046:DXG983087 EHC983046:EHC983087 EQY983046:EQY983087 FAU983046:FAU983087 FKQ983046:FKQ983087 FUM983046:FUM983087 GEI983046:GEI983087 GOE983046:GOE983087 GYA983046:GYA983087 HHW983046:HHW983087 HRS983046:HRS983087 IBO983046:IBO983087 ILK983046:ILK983087 IVG983046:IVG983087 JFC983046:JFC983087 JOY983046:JOY983087 JYU983046:JYU983087 KIQ983046:KIQ983087 KSM983046:KSM983087 LCI983046:LCI983087 LME983046:LME983087 LWA983046:LWA983087 MFW983046:MFW983087 MPS983046:MPS983087 MZO983046:MZO983087 NJK983046:NJK983087 NTG983046:NTG983087 ODC983046:ODC983087 OMY983046:OMY983087 OWU983046:OWU983087 PGQ983046:PGQ983087 PQM983046:PQM983087 QAI983046:QAI983087 QKE983046:QKE983087 QUA983046:QUA983087 RDW983046:RDW983087 RNS983046:RNS983087 RXO983046:RXO983087 SHK983046:SHK983087 SRG983046:SRG983087 TBC983046:TBC983087 TKY983046:TKY983087 TUU983046:TUU983087 UEQ983046:UEQ983087 UOM983046:UOM983087 UYI983046:UYI983087 VIE983046:VIE983087 VSA983046:VSA983087 WBW983046:WBW983087 WLS983046:WLS983087 WVO983046:WVO983087 H7:H36 JD7:JD36 SZ7:SZ36 ACV7:ACV36 AMR7:AMR36 AWN7:AWN36 BGJ7:BGJ36 BQF7:BQF36 CAB7:CAB36 CJX7:CJX36 CTT7:CTT36 DDP7:DDP36 DNL7:DNL36 DXH7:DXH36 EHD7:EHD36 EQZ7:EQZ36 FAV7:FAV36 FKR7:FKR36 FUN7:FUN36 GEJ7:GEJ36 GOF7:GOF36 GYB7:GYB36 HHX7:HHX36 HRT7:HRT36 IBP7:IBP36 ILL7:ILL36 IVH7:IVH36 JFD7:JFD36 JOZ7:JOZ36 JYV7:JYV36 KIR7:KIR36 KSN7:KSN36 LCJ7:LCJ36 LMF7:LMF36 LWB7:LWB36 MFX7:MFX36 MPT7:MPT36 MZP7:MZP36 NJL7:NJL36 NTH7:NTH36 ODD7:ODD36 OMZ7:OMZ36 OWV7:OWV36 PGR7:PGR36 PQN7:PQN36 QAJ7:QAJ36 QKF7:QKF36 QUB7:QUB36 RDX7:RDX36 RNT7:RNT36 RXP7:RXP36 SHL7:SHL36 SRH7:SRH36 TBD7:TBD36 TKZ7:TKZ36 TUV7:TUV36 UER7:UER36 UON7:UON36 UYJ7:UYJ36 VIF7:VIF36 VSB7:VSB36 WBX7:WBX36 WLT7:WLT36 WVP7:WVP36 H65543:H65572 JD65543:JD65572 SZ65543:SZ65572 ACV65543:ACV65572 AMR65543:AMR65572 AWN65543:AWN65572 BGJ65543:BGJ65572 BQF65543:BQF65572 CAB65543:CAB65572 CJX65543:CJX65572 CTT65543:CTT65572 DDP65543:DDP65572 DNL65543:DNL65572 DXH65543:DXH65572 EHD65543:EHD65572 EQZ65543:EQZ65572 FAV65543:FAV65572 FKR65543:FKR65572 FUN65543:FUN65572 GEJ65543:GEJ65572 GOF65543:GOF65572 GYB65543:GYB65572 HHX65543:HHX65572 HRT65543:HRT65572 IBP65543:IBP65572 ILL65543:ILL65572 IVH65543:IVH65572 JFD65543:JFD65572 JOZ65543:JOZ65572 JYV65543:JYV65572 KIR65543:KIR65572 KSN65543:KSN65572 LCJ65543:LCJ65572 LMF65543:LMF65572 LWB65543:LWB65572 MFX65543:MFX65572 MPT65543:MPT65572 MZP65543:MZP65572 NJL65543:NJL65572 NTH65543:NTH65572 ODD65543:ODD65572 OMZ65543:OMZ65572 OWV65543:OWV65572 PGR65543:PGR65572 PQN65543:PQN65572 QAJ65543:QAJ65572 QKF65543:QKF65572 QUB65543:QUB65572 RDX65543:RDX65572 RNT65543:RNT65572 RXP65543:RXP65572 SHL65543:SHL65572 SRH65543:SRH65572 TBD65543:TBD65572 TKZ65543:TKZ65572 TUV65543:TUV65572 UER65543:UER65572 UON65543:UON65572 UYJ65543:UYJ65572 VIF65543:VIF65572 VSB65543:VSB65572 WBX65543:WBX65572 WLT65543:WLT65572 WVP65543:WVP65572 H131079:H131108 JD131079:JD131108 SZ131079:SZ131108 ACV131079:ACV131108 AMR131079:AMR131108 AWN131079:AWN131108 BGJ131079:BGJ131108 BQF131079:BQF131108 CAB131079:CAB131108 CJX131079:CJX131108 CTT131079:CTT131108 DDP131079:DDP131108 DNL131079:DNL131108 DXH131079:DXH131108 EHD131079:EHD131108 EQZ131079:EQZ131108 FAV131079:FAV131108 FKR131079:FKR131108 FUN131079:FUN131108 GEJ131079:GEJ131108 GOF131079:GOF131108 GYB131079:GYB131108 HHX131079:HHX131108 HRT131079:HRT131108 IBP131079:IBP131108 ILL131079:ILL131108 IVH131079:IVH131108 JFD131079:JFD131108 JOZ131079:JOZ131108 JYV131079:JYV131108 KIR131079:KIR131108 KSN131079:KSN131108 LCJ131079:LCJ131108 LMF131079:LMF131108 LWB131079:LWB131108 MFX131079:MFX131108 MPT131079:MPT131108 MZP131079:MZP131108 NJL131079:NJL131108 NTH131079:NTH131108 ODD131079:ODD131108 OMZ131079:OMZ131108 OWV131079:OWV131108 PGR131079:PGR131108 PQN131079:PQN131108 QAJ131079:QAJ131108 QKF131079:QKF131108 QUB131079:QUB131108 RDX131079:RDX131108 RNT131079:RNT131108 RXP131079:RXP131108 SHL131079:SHL131108 SRH131079:SRH131108 TBD131079:TBD131108 TKZ131079:TKZ131108 TUV131079:TUV131108 UER131079:UER131108 UON131079:UON131108 UYJ131079:UYJ131108 VIF131079:VIF131108 VSB131079:VSB131108 WBX131079:WBX131108 WLT131079:WLT131108 WVP131079:WVP131108 H196615:H196644 JD196615:JD196644 SZ196615:SZ196644 ACV196615:ACV196644 AMR196615:AMR196644 AWN196615:AWN196644 BGJ196615:BGJ196644 BQF196615:BQF196644 CAB196615:CAB196644 CJX196615:CJX196644 CTT196615:CTT196644 DDP196615:DDP196644 DNL196615:DNL196644 DXH196615:DXH196644 EHD196615:EHD196644 EQZ196615:EQZ196644 FAV196615:FAV196644 FKR196615:FKR196644 FUN196615:FUN196644 GEJ196615:GEJ196644 GOF196615:GOF196644 GYB196615:GYB196644 HHX196615:HHX196644 HRT196615:HRT196644 IBP196615:IBP196644 ILL196615:ILL196644 IVH196615:IVH196644 JFD196615:JFD196644 JOZ196615:JOZ196644 JYV196615:JYV196644 KIR196615:KIR196644 KSN196615:KSN196644 LCJ196615:LCJ196644 LMF196615:LMF196644 LWB196615:LWB196644 MFX196615:MFX196644 MPT196615:MPT196644 MZP196615:MZP196644 NJL196615:NJL196644 NTH196615:NTH196644 ODD196615:ODD196644 OMZ196615:OMZ196644 OWV196615:OWV196644 PGR196615:PGR196644 PQN196615:PQN196644 QAJ196615:QAJ196644 QKF196615:QKF196644 QUB196615:QUB196644 RDX196615:RDX196644 RNT196615:RNT196644 RXP196615:RXP196644 SHL196615:SHL196644 SRH196615:SRH196644 TBD196615:TBD196644 TKZ196615:TKZ196644 TUV196615:TUV196644 UER196615:UER196644 UON196615:UON196644 UYJ196615:UYJ196644 VIF196615:VIF196644 VSB196615:VSB196644 WBX196615:WBX196644 WLT196615:WLT196644 WVP196615:WVP196644 H262151:H262180 JD262151:JD262180 SZ262151:SZ262180 ACV262151:ACV262180 AMR262151:AMR262180 AWN262151:AWN262180 BGJ262151:BGJ262180 BQF262151:BQF262180 CAB262151:CAB262180 CJX262151:CJX262180 CTT262151:CTT262180 DDP262151:DDP262180 DNL262151:DNL262180 DXH262151:DXH262180 EHD262151:EHD262180 EQZ262151:EQZ262180 FAV262151:FAV262180 FKR262151:FKR262180 FUN262151:FUN262180 GEJ262151:GEJ262180 GOF262151:GOF262180 GYB262151:GYB262180 HHX262151:HHX262180 HRT262151:HRT262180 IBP262151:IBP262180 ILL262151:ILL262180 IVH262151:IVH262180 JFD262151:JFD262180 JOZ262151:JOZ262180 JYV262151:JYV262180 KIR262151:KIR262180 KSN262151:KSN262180 LCJ262151:LCJ262180 LMF262151:LMF262180 LWB262151:LWB262180 MFX262151:MFX262180 MPT262151:MPT262180 MZP262151:MZP262180 NJL262151:NJL262180 NTH262151:NTH262180 ODD262151:ODD262180 OMZ262151:OMZ262180 OWV262151:OWV262180 PGR262151:PGR262180 PQN262151:PQN262180 QAJ262151:QAJ262180 QKF262151:QKF262180 QUB262151:QUB262180 RDX262151:RDX262180 RNT262151:RNT262180 RXP262151:RXP262180 SHL262151:SHL262180 SRH262151:SRH262180 TBD262151:TBD262180 TKZ262151:TKZ262180 TUV262151:TUV262180 UER262151:UER262180 UON262151:UON262180 UYJ262151:UYJ262180 VIF262151:VIF262180 VSB262151:VSB262180 WBX262151:WBX262180 WLT262151:WLT262180 WVP262151:WVP262180 H327687:H327716 JD327687:JD327716 SZ327687:SZ327716 ACV327687:ACV327716 AMR327687:AMR327716 AWN327687:AWN327716 BGJ327687:BGJ327716 BQF327687:BQF327716 CAB327687:CAB327716 CJX327687:CJX327716 CTT327687:CTT327716 DDP327687:DDP327716 DNL327687:DNL327716 DXH327687:DXH327716 EHD327687:EHD327716 EQZ327687:EQZ327716 FAV327687:FAV327716 FKR327687:FKR327716 FUN327687:FUN327716 GEJ327687:GEJ327716 GOF327687:GOF327716 GYB327687:GYB327716 HHX327687:HHX327716 HRT327687:HRT327716 IBP327687:IBP327716 ILL327687:ILL327716 IVH327687:IVH327716 JFD327687:JFD327716 JOZ327687:JOZ327716 JYV327687:JYV327716 KIR327687:KIR327716 KSN327687:KSN327716 LCJ327687:LCJ327716 LMF327687:LMF327716 LWB327687:LWB327716 MFX327687:MFX327716 MPT327687:MPT327716 MZP327687:MZP327716 NJL327687:NJL327716 NTH327687:NTH327716 ODD327687:ODD327716 OMZ327687:OMZ327716 OWV327687:OWV327716 PGR327687:PGR327716 PQN327687:PQN327716 QAJ327687:QAJ327716 QKF327687:QKF327716 QUB327687:QUB327716 RDX327687:RDX327716 RNT327687:RNT327716 RXP327687:RXP327716 SHL327687:SHL327716 SRH327687:SRH327716 TBD327687:TBD327716 TKZ327687:TKZ327716 TUV327687:TUV327716 UER327687:UER327716 UON327687:UON327716 UYJ327687:UYJ327716 VIF327687:VIF327716 VSB327687:VSB327716 WBX327687:WBX327716 WLT327687:WLT327716 WVP327687:WVP327716 H393223:H393252 JD393223:JD393252 SZ393223:SZ393252 ACV393223:ACV393252 AMR393223:AMR393252 AWN393223:AWN393252 BGJ393223:BGJ393252 BQF393223:BQF393252 CAB393223:CAB393252 CJX393223:CJX393252 CTT393223:CTT393252 DDP393223:DDP393252 DNL393223:DNL393252 DXH393223:DXH393252 EHD393223:EHD393252 EQZ393223:EQZ393252 FAV393223:FAV393252 FKR393223:FKR393252 FUN393223:FUN393252 GEJ393223:GEJ393252 GOF393223:GOF393252 GYB393223:GYB393252 HHX393223:HHX393252 HRT393223:HRT393252 IBP393223:IBP393252 ILL393223:ILL393252 IVH393223:IVH393252 JFD393223:JFD393252 JOZ393223:JOZ393252 JYV393223:JYV393252 KIR393223:KIR393252 KSN393223:KSN393252 LCJ393223:LCJ393252 LMF393223:LMF393252 LWB393223:LWB393252 MFX393223:MFX393252 MPT393223:MPT393252 MZP393223:MZP393252 NJL393223:NJL393252 NTH393223:NTH393252 ODD393223:ODD393252 OMZ393223:OMZ393252 OWV393223:OWV393252 PGR393223:PGR393252 PQN393223:PQN393252 QAJ393223:QAJ393252 QKF393223:QKF393252 QUB393223:QUB393252 RDX393223:RDX393252 RNT393223:RNT393252 RXP393223:RXP393252 SHL393223:SHL393252 SRH393223:SRH393252 TBD393223:TBD393252 TKZ393223:TKZ393252 TUV393223:TUV393252 UER393223:UER393252 UON393223:UON393252 UYJ393223:UYJ393252 VIF393223:VIF393252 VSB393223:VSB393252 WBX393223:WBX393252 WLT393223:WLT393252 WVP393223:WVP393252 H458759:H458788 JD458759:JD458788 SZ458759:SZ458788 ACV458759:ACV458788 AMR458759:AMR458788 AWN458759:AWN458788 BGJ458759:BGJ458788 BQF458759:BQF458788 CAB458759:CAB458788 CJX458759:CJX458788 CTT458759:CTT458788 DDP458759:DDP458788 DNL458759:DNL458788 DXH458759:DXH458788 EHD458759:EHD458788 EQZ458759:EQZ458788 FAV458759:FAV458788 FKR458759:FKR458788 FUN458759:FUN458788 GEJ458759:GEJ458788 GOF458759:GOF458788 GYB458759:GYB458788 HHX458759:HHX458788 HRT458759:HRT458788 IBP458759:IBP458788 ILL458759:ILL458788 IVH458759:IVH458788 JFD458759:JFD458788 JOZ458759:JOZ458788 JYV458759:JYV458788 KIR458759:KIR458788 KSN458759:KSN458788 LCJ458759:LCJ458788 LMF458759:LMF458788 LWB458759:LWB458788 MFX458759:MFX458788 MPT458759:MPT458788 MZP458759:MZP458788 NJL458759:NJL458788 NTH458759:NTH458788 ODD458759:ODD458788 OMZ458759:OMZ458788 OWV458759:OWV458788 PGR458759:PGR458788 PQN458759:PQN458788 QAJ458759:QAJ458788 QKF458759:QKF458788 QUB458759:QUB458788 RDX458759:RDX458788 RNT458759:RNT458788 RXP458759:RXP458788 SHL458759:SHL458788 SRH458759:SRH458788 TBD458759:TBD458788 TKZ458759:TKZ458788 TUV458759:TUV458788 UER458759:UER458788 UON458759:UON458788 UYJ458759:UYJ458788 VIF458759:VIF458788 VSB458759:VSB458788 WBX458759:WBX458788 WLT458759:WLT458788 WVP458759:WVP458788 H524295:H524324 JD524295:JD524324 SZ524295:SZ524324 ACV524295:ACV524324 AMR524295:AMR524324 AWN524295:AWN524324 BGJ524295:BGJ524324 BQF524295:BQF524324 CAB524295:CAB524324 CJX524295:CJX524324 CTT524295:CTT524324 DDP524295:DDP524324 DNL524295:DNL524324 DXH524295:DXH524324 EHD524295:EHD524324 EQZ524295:EQZ524324 FAV524295:FAV524324 FKR524295:FKR524324 FUN524295:FUN524324 GEJ524295:GEJ524324 GOF524295:GOF524324 GYB524295:GYB524324 HHX524295:HHX524324 HRT524295:HRT524324 IBP524295:IBP524324 ILL524295:ILL524324 IVH524295:IVH524324 JFD524295:JFD524324 JOZ524295:JOZ524324 JYV524295:JYV524324 KIR524295:KIR524324 KSN524295:KSN524324 LCJ524295:LCJ524324 LMF524295:LMF524324 LWB524295:LWB524324 MFX524295:MFX524324 MPT524295:MPT524324 MZP524295:MZP524324 NJL524295:NJL524324 NTH524295:NTH524324 ODD524295:ODD524324 OMZ524295:OMZ524324 OWV524295:OWV524324 PGR524295:PGR524324 PQN524295:PQN524324 QAJ524295:QAJ524324 QKF524295:QKF524324 QUB524295:QUB524324 RDX524295:RDX524324 RNT524295:RNT524324 RXP524295:RXP524324 SHL524295:SHL524324 SRH524295:SRH524324 TBD524295:TBD524324 TKZ524295:TKZ524324 TUV524295:TUV524324 UER524295:UER524324 UON524295:UON524324 UYJ524295:UYJ524324 VIF524295:VIF524324 VSB524295:VSB524324 WBX524295:WBX524324 WLT524295:WLT524324 WVP524295:WVP524324 H589831:H589860 JD589831:JD589860 SZ589831:SZ589860 ACV589831:ACV589860 AMR589831:AMR589860 AWN589831:AWN589860 BGJ589831:BGJ589860 BQF589831:BQF589860 CAB589831:CAB589860 CJX589831:CJX589860 CTT589831:CTT589860 DDP589831:DDP589860 DNL589831:DNL589860 DXH589831:DXH589860 EHD589831:EHD589860 EQZ589831:EQZ589860 FAV589831:FAV589860 FKR589831:FKR589860 FUN589831:FUN589860 GEJ589831:GEJ589860 GOF589831:GOF589860 GYB589831:GYB589860 HHX589831:HHX589860 HRT589831:HRT589860 IBP589831:IBP589860 ILL589831:ILL589860 IVH589831:IVH589860 JFD589831:JFD589860 JOZ589831:JOZ589860 JYV589831:JYV589860 KIR589831:KIR589860 KSN589831:KSN589860 LCJ589831:LCJ589860 LMF589831:LMF589860 LWB589831:LWB589860 MFX589831:MFX589860 MPT589831:MPT589860 MZP589831:MZP589860 NJL589831:NJL589860 NTH589831:NTH589860 ODD589831:ODD589860 OMZ589831:OMZ589860 OWV589831:OWV589860 PGR589831:PGR589860 PQN589831:PQN589860 QAJ589831:QAJ589860 QKF589831:QKF589860 QUB589831:QUB589860 RDX589831:RDX589860 RNT589831:RNT589860 RXP589831:RXP589860 SHL589831:SHL589860 SRH589831:SRH589860 TBD589831:TBD589860 TKZ589831:TKZ589860 TUV589831:TUV589860 UER589831:UER589860 UON589831:UON589860 UYJ589831:UYJ589860 VIF589831:VIF589860 VSB589831:VSB589860 WBX589831:WBX589860 WLT589831:WLT589860 WVP589831:WVP589860 H655367:H655396 JD655367:JD655396 SZ655367:SZ655396 ACV655367:ACV655396 AMR655367:AMR655396 AWN655367:AWN655396 BGJ655367:BGJ655396 BQF655367:BQF655396 CAB655367:CAB655396 CJX655367:CJX655396 CTT655367:CTT655396 DDP655367:DDP655396 DNL655367:DNL655396 DXH655367:DXH655396 EHD655367:EHD655396 EQZ655367:EQZ655396 FAV655367:FAV655396 FKR655367:FKR655396 FUN655367:FUN655396 GEJ655367:GEJ655396 GOF655367:GOF655396 GYB655367:GYB655396 HHX655367:HHX655396 HRT655367:HRT655396 IBP655367:IBP655396 ILL655367:ILL655396 IVH655367:IVH655396 JFD655367:JFD655396 JOZ655367:JOZ655396 JYV655367:JYV655396 KIR655367:KIR655396 KSN655367:KSN655396 LCJ655367:LCJ655396 LMF655367:LMF655396 LWB655367:LWB655396 MFX655367:MFX655396 MPT655367:MPT655396 MZP655367:MZP655396 NJL655367:NJL655396 NTH655367:NTH655396 ODD655367:ODD655396 OMZ655367:OMZ655396 OWV655367:OWV655396 PGR655367:PGR655396 PQN655367:PQN655396 QAJ655367:QAJ655396 QKF655367:QKF655396 QUB655367:QUB655396 RDX655367:RDX655396 RNT655367:RNT655396 RXP655367:RXP655396 SHL655367:SHL655396 SRH655367:SRH655396 TBD655367:TBD655396 TKZ655367:TKZ655396 TUV655367:TUV655396 UER655367:UER655396 UON655367:UON655396 UYJ655367:UYJ655396 VIF655367:VIF655396 VSB655367:VSB655396 WBX655367:WBX655396 WLT655367:WLT655396 WVP655367:WVP655396 H720903:H720932 JD720903:JD720932 SZ720903:SZ720932 ACV720903:ACV720932 AMR720903:AMR720932 AWN720903:AWN720932 BGJ720903:BGJ720932 BQF720903:BQF720932 CAB720903:CAB720932 CJX720903:CJX720932 CTT720903:CTT720932 DDP720903:DDP720932 DNL720903:DNL720932 DXH720903:DXH720932 EHD720903:EHD720932 EQZ720903:EQZ720932 FAV720903:FAV720932 FKR720903:FKR720932 FUN720903:FUN720932 GEJ720903:GEJ720932 GOF720903:GOF720932 GYB720903:GYB720932 HHX720903:HHX720932 HRT720903:HRT720932 IBP720903:IBP720932 ILL720903:ILL720932 IVH720903:IVH720932 JFD720903:JFD720932 JOZ720903:JOZ720932 JYV720903:JYV720932 KIR720903:KIR720932 KSN720903:KSN720932 LCJ720903:LCJ720932 LMF720903:LMF720932 LWB720903:LWB720932 MFX720903:MFX720932 MPT720903:MPT720932 MZP720903:MZP720932 NJL720903:NJL720932 NTH720903:NTH720932 ODD720903:ODD720932 OMZ720903:OMZ720932 OWV720903:OWV720932 PGR720903:PGR720932 PQN720903:PQN720932 QAJ720903:QAJ720932 QKF720903:QKF720932 QUB720903:QUB720932 RDX720903:RDX720932 RNT720903:RNT720932 RXP720903:RXP720932 SHL720903:SHL720932 SRH720903:SRH720932 TBD720903:TBD720932 TKZ720903:TKZ720932 TUV720903:TUV720932 UER720903:UER720932 UON720903:UON720932 UYJ720903:UYJ720932 VIF720903:VIF720932 VSB720903:VSB720932 WBX720903:WBX720932 WLT720903:WLT720932 WVP720903:WVP720932 H786439:H786468 JD786439:JD786468 SZ786439:SZ786468 ACV786439:ACV786468 AMR786439:AMR786468 AWN786439:AWN786468 BGJ786439:BGJ786468 BQF786439:BQF786468 CAB786439:CAB786468 CJX786439:CJX786468 CTT786439:CTT786468 DDP786439:DDP786468 DNL786439:DNL786468 DXH786439:DXH786468 EHD786439:EHD786468 EQZ786439:EQZ786468 FAV786439:FAV786468 FKR786439:FKR786468 FUN786439:FUN786468 GEJ786439:GEJ786468 GOF786439:GOF786468 GYB786439:GYB786468 HHX786439:HHX786468 HRT786439:HRT786468 IBP786439:IBP786468 ILL786439:ILL786468 IVH786439:IVH786468 JFD786439:JFD786468 JOZ786439:JOZ786468 JYV786439:JYV786468 KIR786439:KIR786468 KSN786439:KSN786468 LCJ786439:LCJ786468 LMF786439:LMF786468 LWB786439:LWB786468 MFX786439:MFX786468 MPT786439:MPT786468 MZP786439:MZP786468 NJL786439:NJL786468 NTH786439:NTH786468 ODD786439:ODD786468 OMZ786439:OMZ786468 OWV786439:OWV786468 PGR786439:PGR786468 PQN786439:PQN786468 QAJ786439:QAJ786468 QKF786439:QKF786468 QUB786439:QUB786468 RDX786439:RDX786468 RNT786439:RNT786468 RXP786439:RXP786468 SHL786439:SHL786468 SRH786439:SRH786468 TBD786439:TBD786468 TKZ786439:TKZ786468 TUV786439:TUV786468 UER786439:UER786468 UON786439:UON786468 UYJ786439:UYJ786468 VIF786439:VIF786468 VSB786439:VSB786468 WBX786439:WBX786468 WLT786439:WLT786468 WVP786439:WVP786468 H851975:H852004 JD851975:JD852004 SZ851975:SZ852004 ACV851975:ACV852004 AMR851975:AMR852004 AWN851975:AWN852004 BGJ851975:BGJ852004 BQF851975:BQF852004 CAB851975:CAB852004 CJX851975:CJX852004 CTT851975:CTT852004 DDP851975:DDP852004 DNL851975:DNL852004 DXH851975:DXH852004 EHD851975:EHD852004 EQZ851975:EQZ852004 FAV851975:FAV852004 FKR851975:FKR852004 FUN851975:FUN852004 GEJ851975:GEJ852004 GOF851975:GOF852004 GYB851975:GYB852004 HHX851975:HHX852004 HRT851975:HRT852004 IBP851975:IBP852004 ILL851975:ILL852004 IVH851975:IVH852004 JFD851975:JFD852004 JOZ851975:JOZ852004 JYV851975:JYV852004 KIR851975:KIR852004 KSN851975:KSN852004 LCJ851975:LCJ852004 LMF851975:LMF852004 LWB851975:LWB852004 MFX851975:MFX852004 MPT851975:MPT852004 MZP851975:MZP852004 NJL851975:NJL852004 NTH851975:NTH852004 ODD851975:ODD852004 OMZ851975:OMZ852004 OWV851975:OWV852004 PGR851975:PGR852004 PQN851975:PQN852004 QAJ851975:QAJ852004 QKF851975:QKF852004 QUB851975:QUB852004 RDX851975:RDX852004 RNT851975:RNT852004 RXP851975:RXP852004 SHL851975:SHL852004 SRH851975:SRH852004 TBD851975:TBD852004 TKZ851975:TKZ852004 TUV851975:TUV852004 UER851975:UER852004 UON851975:UON852004 UYJ851975:UYJ852004 VIF851975:VIF852004 VSB851975:VSB852004 WBX851975:WBX852004 WLT851975:WLT852004 WVP851975:WVP852004 H917511:H917540 JD917511:JD917540 SZ917511:SZ917540 ACV917511:ACV917540 AMR917511:AMR917540 AWN917511:AWN917540 BGJ917511:BGJ917540 BQF917511:BQF917540 CAB917511:CAB917540 CJX917511:CJX917540 CTT917511:CTT917540 DDP917511:DDP917540 DNL917511:DNL917540 DXH917511:DXH917540 EHD917511:EHD917540 EQZ917511:EQZ917540 FAV917511:FAV917540 FKR917511:FKR917540 FUN917511:FUN917540 GEJ917511:GEJ917540 GOF917511:GOF917540 GYB917511:GYB917540 HHX917511:HHX917540 HRT917511:HRT917540 IBP917511:IBP917540 ILL917511:ILL917540 IVH917511:IVH917540 JFD917511:JFD917540 JOZ917511:JOZ917540 JYV917511:JYV917540 KIR917511:KIR917540 KSN917511:KSN917540 LCJ917511:LCJ917540 LMF917511:LMF917540 LWB917511:LWB917540 MFX917511:MFX917540 MPT917511:MPT917540 MZP917511:MZP917540 NJL917511:NJL917540 NTH917511:NTH917540 ODD917511:ODD917540 OMZ917511:OMZ917540 OWV917511:OWV917540 PGR917511:PGR917540 PQN917511:PQN917540 QAJ917511:QAJ917540 QKF917511:QKF917540 QUB917511:QUB917540 RDX917511:RDX917540 RNT917511:RNT917540 RXP917511:RXP917540 SHL917511:SHL917540 SRH917511:SRH917540 TBD917511:TBD917540 TKZ917511:TKZ917540 TUV917511:TUV917540 UER917511:UER917540 UON917511:UON917540 UYJ917511:UYJ917540 VIF917511:VIF917540 VSB917511:VSB917540 WBX917511:WBX917540 WLT917511:WLT917540 WVP917511:WVP917540 H983047:H983076 JD983047:JD983076 SZ983047:SZ983076 ACV983047:ACV983076 AMR983047:AMR983076 AWN983047:AWN983076 BGJ983047:BGJ983076 BQF983047:BQF983076 CAB983047:CAB983076 CJX983047:CJX983076 CTT983047:CTT983076 DDP983047:DDP983076 DNL983047:DNL983076 DXH983047:DXH983076 EHD983047:EHD983076 EQZ983047:EQZ983076 FAV983047:FAV983076 FKR983047:FKR983076 FUN983047:FUN983076 GEJ983047:GEJ983076 GOF983047:GOF983076 GYB983047:GYB983076 HHX983047:HHX983076 HRT983047:HRT983076 IBP983047:IBP983076 ILL983047:ILL983076 IVH983047:IVH983076 JFD983047:JFD983076 JOZ983047:JOZ983076 JYV983047:JYV983076 KIR983047:KIR983076 KSN983047:KSN983076 LCJ983047:LCJ983076 LMF983047:LMF983076 LWB983047:LWB983076 MFX983047:MFX983076 MPT983047:MPT983076 MZP983047:MZP983076 NJL983047:NJL983076 NTH983047:NTH983076 ODD983047:ODD983076 OMZ983047:OMZ983076 OWV983047:OWV983076 PGR983047:PGR983076 PQN983047:PQN983076 QAJ983047:QAJ983076 QKF983047:QKF983076 QUB983047:QUB983076 RDX983047:RDX983076 RNT983047:RNT983076 RXP983047:RXP983076 SHL983047:SHL983076 SRH983047:SRH983076 TBD983047:TBD983076 TKZ983047:TKZ983076 TUV983047:TUV983076 UER983047:UER983076 UON983047:UON983076 UYJ983047:UYJ983076 VIF983047:VIF983076 VSB983047:VSB983076 WBX983047:WBX983076 WLT983047:WLT983076 WVP983047:WVP983076 I6:K47 JE6:JG47 TA6:TC47 ACW6:ACY47 AMS6:AMU47 AWO6:AWQ47 BGK6:BGM47 BQG6:BQI47 CAC6:CAE47 CJY6:CKA47 CTU6:CTW47 DDQ6:DDS47 DNM6:DNO47 DXI6:DXK47 EHE6:EHG47 ERA6:ERC47 FAW6:FAY47 FKS6:FKU47 FUO6:FUQ47 GEK6:GEM47 GOG6:GOI47 GYC6:GYE47 HHY6:HIA47 HRU6:HRW47 IBQ6:IBS47 ILM6:ILO47 IVI6:IVK47 JFE6:JFG47 JPA6:JPC47 JYW6:JYY47 KIS6:KIU47 KSO6:KSQ47 LCK6:LCM47 LMG6:LMI47 LWC6:LWE47 MFY6:MGA47 MPU6:MPW47 MZQ6:MZS47 NJM6:NJO47 NTI6:NTK47 ODE6:ODG47 ONA6:ONC47 OWW6:OWY47 PGS6:PGU47 PQO6:PQQ47 QAK6:QAM47 QKG6:QKI47 QUC6:QUE47 RDY6:REA47 RNU6:RNW47 RXQ6:RXS47 SHM6:SHO47 SRI6:SRK47 TBE6:TBG47 TLA6:TLC47 TUW6:TUY47 UES6:UEU47 UOO6:UOQ47 UYK6:UYM47 VIG6:VII47 VSC6:VSE47 WBY6:WCA47 WLU6:WLW47 WVQ6:WVS47 I65542:K65583 JE65542:JG65583 TA65542:TC65583 ACW65542:ACY65583 AMS65542:AMU65583 AWO65542:AWQ65583 BGK65542:BGM65583 BQG65542:BQI65583 CAC65542:CAE65583 CJY65542:CKA65583 CTU65542:CTW65583 DDQ65542:DDS65583 DNM65542:DNO65583 DXI65542:DXK65583 EHE65542:EHG65583 ERA65542:ERC65583 FAW65542:FAY65583 FKS65542:FKU65583 FUO65542:FUQ65583 GEK65542:GEM65583 GOG65542:GOI65583 GYC65542:GYE65583 HHY65542:HIA65583 HRU65542:HRW65583 IBQ65542:IBS65583 ILM65542:ILO65583 IVI65542:IVK65583 JFE65542:JFG65583 JPA65542:JPC65583 JYW65542:JYY65583 KIS65542:KIU65583 KSO65542:KSQ65583 LCK65542:LCM65583 LMG65542:LMI65583 LWC65542:LWE65583 MFY65542:MGA65583 MPU65542:MPW65583 MZQ65542:MZS65583 NJM65542:NJO65583 NTI65542:NTK65583 ODE65542:ODG65583 ONA65542:ONC65583 OWW65542:OWY65583 PGS65542:PGU65583 PQO65542:PQQ65583 QAK65542:QAM65583 QKG65542:QKI65583 QUC65542:QUE65583 RDY65542:REA65583 RNU65542:RNW65583 RXQ65542:RXS65583 SHM65542:SHO65583 SRI65542:SRK65583 TBE65542:TBG65583 TLA65542:TLC65583 TUW65542:TUY65583 UES65542:UEU65583 UOO65542:UOQ65583 UYK65542:UYM65583 VIG65542:VII65583 VSC65542:VSE65583 WBY65542:WCA65583 WLU65542:WLW65583 WVQ65542:WVS65583 I131078:K131119 JE131078:JG131119 TA131078:TC131119 ACW131078:ACY131119 AMS131078:AMU131119 AWO131078:AWQ131119 BGK131078:BGM131119 BQG131078:BQI131119 CAC131078:CAE131119 CJY131078:CKA131119 CTU131078:CTW131119 DDQ131078:DDS131119 DNM131078:DNO131119 DXI131078:DXK131119 EHE131078:EHG131119 ERA131078:ERC131119 FAW131078:FAY131119 FKS131078:FKU131119 FUO131078:FUQ131119 GEK131078:GEM131119 GOG131078:GOI131119 GYC131078:GYE131119 HHY131078:HIA131119 HRU131078:HRW131119 IBQ131078:IBS131119 ILM131078:ILO131119 IVI131078:IVK131119 JFE131078:JFG131119 JPA131078:JPC131119 JYW131078:JYY131119 KIS131078:KIU131119 KSO131078:KSQ131119 LCK131078:LCM131119 LMG131078:LMI131119 LWC131078:LWE131119 MFY131078:MGA131119 MPU131078:MPW131119 MZQ131078:MZS131119 NJM131078:NJO131119 NTI131078:NTK131119 ODE131078:ODG131119 ONA131078:ONC131119 OWW131078:OWY131119 PGS131078:PGU131119 PQO131078:PQQ131119 QAK131078:QAM131119 QKG131078:QKI131119 QUC131078:QUE131119 RDY131078:REA131119 RNU131078:RNW131119 RXQ131078:RXS131119 SHM131078:SHO131119 SRI131078:SRK131119 TBE131078:TBG131119 TLA131078:TLC131119 TUW131078:TUY131119 UES131078:UEU131119 UOO131078:UOQ131119 UYK131078:UYM131119 VIG131078:VII131119 VSC131078:VSE131119 WBY131078:WCA131119 WLU131078:WLW131119 WVQ131078:WVS131119 I196614:K196655 JE196614:JG196655 TA196614:TC196655 ACW196614:ACY196655 AMS196614:AMU196655 AWO196614:AWQ196655 BGK196614:BGM196655 BQG196614:BQI196655 CAC196614:CAE196655 CJY196614:CKA196655 CTU196614:CTW196655 DDQ196614:DDS196655 DNM196614:DNO196655 DXI196614:DXK196655 EHE196614:EHG196655 ERA196614:ERC196655 FAW196614:FAY196655 FKS196614:FKU196655 FUO196614:FUQ196655 GEK196614:GEM196655 GOG196614:GOI196655 GYC196614:GYE196655 HHY196614:HIA196655 HRU196614:HRW196655 IBQ196614:IBS196655 ILM196614:ILO196655 IVI196614:IVK196655 JFE196614:JFG196655 JPA196614:JPC196655 JYW196614:JYY196655 KIS196614:KIU196655 KSO196614:KSQ196655 LCK196614:LCM196655 LMG196614:LMI196655 LWC196614:LWE196655 MFY196614:MGA196655 MPU196614:MPW196655 MZQ196614:MZS196655 NJM196614:NJO196655 NTI196614:NTK196655 ODE196614:ODG196655 ONA196614:ONC196655 OWW196614:OWY196655 PGS196614:PGU196655 PQO196614:PQQ196655 QAK196614:QAM196655 QKG196614:QKI196655 QUC196614:QUE196655 RDY196614:REA196655 RNU196614:RNW196655 RXQ196614:RXS196655 SHM196614:SHO196655 SRI196614:SRK196655 TBE196614:TBG196655 TLA196614:TLC196655 TUW196614:TUY196655 UES196614:UEU196655 UOO196614:UOQ196655 UYK196614:UYM196655 VIG196614:VII196655 VSC196614:VSE196655 WBY196614:WCA196655 WLU196614:WLW196655 WVQ196614:WVS196655 I262150:K262191 JE262150:JG262191 TA262150:TC262191 ACW262150:ACY262191 AMS262150:AMU262191 AWO262150:AWQ262191 BGK262150:BGM262191 BQG262150:BQI262191 CAC262150:CAE262191 CJY262150:CKA262191 CTU262150:CTW262191 DDQ262150:DDS262191 DNM262150:DNO262191 DXI262150:DXK262191 EHE262150:EHG262191 ERA262150:ERC262191 FAW262150:FAY262191 FKS262150:FKU262191 FUO262150:FUQ262191 GEK262150:GEM262191 GOG262150:GOI262191 GYC262150:GYE262191 HHY262150:HIA262191 HRU262150:HRW262191 IBQ262150:IBS262191 ILM262150:ILO262191 IVI262150:IVK262191 JFE262150:JFG262191 JPA262150:JPC262191 JYW262150:JYY262191 KIS262150:KIU262191 KSO262150:KSQ262191 LCK262150:LCM262191 LMG262150:LMI262191 LWC262150:LWE262191 MFY262150:MGA262191 MPU262150:MPW262191 MZQ262150:MZS262191 NJM262150:NJO262191 NTI262150:NTK262191 ODE262150:ODG262191 ONA262150:ONC262191 OWW262150:OWY262191 PGS262150:PGU262191 PQO262150:PQQ262191 QAK262150:QAM262191 QKG262150:QKI262191 QUC262150:QUE262191 RDY262150:REA262191 RNU262150:RNW262191 RXQ262150:RXS262191 SHM262150:SHO262191 SRI262150:SRK262191 TBE262150:TBG262191 TLA262150:TLC262191 TUW262150:TUY262191 UES262150:UEU262191 UOO262150:UOQ262191 UYK262150:UYM262191 VIG262150:VII262191 VSC262150:VSE262191 WBY262150:WCA262191 WLU262150:WLW262191 WVQ262150:WVS262191 I327686:K327727 JE327686:JG327727 TA327686:TC327727 ACW327686:ACY327727 AMS327686:AMU327727 AWO327686:AWQ327727 BGK327686:BGM327727 BQG327686:BQI327727 CAC327686:CAE327727 CJY327686:CKA327727 CTU327686:CTW327727 DDQ327686:DDS327727 DNM327686:DNO327727 DXI327686:DXK327727 EHE327686:EHG327727 ERA327686:ERC327727 FAW327686:FAY327727 FKS327686:FKU327727 FUO327686:FUQ327727 GEK327686:GEM327727 GOG327686:GOI327727 GYC327686:GYE327727 HHY327686:HIA327727 HRU327686:HRW327727 IBQ327686:IBS327727 ILM327686:ILO327727 IVI327686:IVK327727 JFE327686:JFG327727 JPA327686:JPC327727 JYW327686:JYY327727 KIS327686:KIU327727 KSO327686:KSQ327727 LCK327686:LCM327727 LMG327686:LMI327727 LWC327686:LWE327727 MFY327686:MGA327727 MPU327686:MPW327727 MZQ327686:MZS327727 NJM327686:NJO327727 NTI327686:NTK327727 ODE327686:ODG327727 ONA327686:ONC327727 OWW327686:OWY327727 PGS327686:PGU327727 PQO327686:PQQ327727 QAK327686:QAM327727 QKG327686:QKI327727 QUC327686:QUE327727 RDY327686:REA327727 RNU327686:RNW327727 RXQ327686:RXS327727 SHM327686:SHO327727 SRI327686:SRK327727 TBE327686:TBG327727 TLA327686:TLC327727 TUW327686:TUY327727 UES327686:UEU327727 UOO327686:UOQ327727 UYK327686:UYM327727 VIG327686:VII327727 VSC327686:VSE327727 WBY327686:WCA327727 WLU327686:WLW327727 WVQ327686:WVS327727 I393222:K393263 JE393222:JG393263 TA393222:TC393263 ACW393222:ACY393263 AMS393222:AMU393263 AWO393222:AWQ393263 BGK393222:BGM393263 BQG393222:BQI393263 CAC393222:CAE393263 CJY393222:CKA393263 CTU393222:CTW393263 DDQ393222:DDS393263 DNM393222:DNO393263 DXI393222:DXK393263 EHE393222:EHG393263 ERA393222:ERC393263 FAW393222:FAY393263 FKS393222:FKU393263 FUO393222:FUQ393263 GEK393222:GEM393263 GOG393222:GOI393263 GYC393222:GYE393263 HHY393222:HIA393263 HRU393222:HRW393263 IBQ393222:IBS393263 ILM393222:ILO393263 IVI393222:IVK393263 JFE393222:JFG393263 JPA393222:JPC393263 JYW393222:JYY393263 KIS393222:KIU393263 KSO393222:KSQ393263 LCK393222:LCM393263 LMG393222:LMI393263 LWC393222:LWE393263 MFY393222:MGA393263 MPU393222:MPW393263 MZQ393222:MZS393263 NJM393222:NJO393263 NTI393222:NTK393263 ODE393222:ODG393263 ONA393222:ONC393263 OWW393222:OWY393263 PGS393222:PGU393263 PQO393222:PQQ393263 QAK393222:QAM393263 QKG393222:QKI393263 QUC393222:QUE393263 RDY393222:REA393263 RNU393222:RNW393263 RXQ393222:RXS393263 SHM393222:SHO393263 SRI393222:SRK393263 TBE393222:TBG393263 TLA393222:TLC393263 TUW393222:TUY393263 UES393222:UEU393263 UOO393222:UOQ393263 UYK393222:UYM393263 VIG393222:VII393263 VSC393222:VSE393263 WBY393222:WCA393263 WLU393222:WLW393263 WVQ393222:WVS393263 I458758:K458799 JE458758:JG458799 TA458758:TC458799 ACW458758:ACY458799 AMS458758:AMU458799 AWO458758:AWQ458799 BGK458758:BGM458799 BQG458758:BQI458799 CAC458758:CAE458799 CJY458758:CKA458799 CTU458758:CTW458799 DDQ458758:DDS458799 DNM458758:DNO458799 DXI458758:DXK458799 EHE458758:EHG458799 ERA458758:ERC458799 FAW458758:FAY458799 FKS458758:FKU458799 FUO458758:FUQ458799 GEK458758:GEM458799 GOG458758:GOI458799 GYC458758:GYE458799 HHY458758:HIA458799 HRU458758:HRW458799 IBQ458758:IBS458799 ILM458758:ILO458799 IVI458758:IVK458799 JFE458758:JFG458799 JPA458758:JPC458799 JYW458758:JYY458799 KIS458758:KIU458799 KSO458758:KSQ458799 LCK458758:LCM458799 LMG458758:LMI458799 LWC458758:LWE458799 MFY458758:MGA458799 MPU458758:MPW458799 MZQ458758:MZS458799 NJM458758:NJO458799 NTI458758:NTK458799 ODE458758:ODG458799 ONA458758:ONC458799 OWW458758:OWY458799 PGS458758:PGU458799 PQO458758:PQQ458799 QAK458758:QAM458799 QKG458758:QKI458799 QUC458758:QUE458799 RDY458758:REA458799 RNU458758:RNW458799 RXQ458758:RXS458799 SHM458758:SHO458799 SRI458758:SRK458799 TBE458758:TBG458799 TLA458758:TLC458799 TUW458758:TUY458799 UES458758:UEU458799 UOO458758:UOQ458799 UYK458758:UYM458799 VIG458758:VII458799 VSC458758:VSE458799 WBY458758:WCA458799 WLU458758:WLW458799 WVQ458758:WVS458799 I524294:K524335 JE524294:JG524335 TA524294:TC524335 ACW524294:ACY524335 AMS524294:AMU524335 AWO524294:AWQ524335 BGK524294:BGM524335 BQG524294:BQI524335 CAC524294:CAE524335 CJY524294:CKA524335 CTU524294:CTW524335 DDQ524294:DDS524335 DNM524294:DNO524335 DXI524294:DXK524335 EHE524294:EHG524335 ERA524294:ERC524335 FAW524294:FAY524335 FKS524294:FKU524335 FUO524294:FUQ524335 GEK524294:GEM524335 GOG524294:GOI524335 GYC524294:GYE524335 HHY524294:HIA524335 HRU524294:HRW524335 IBQ524294:IBS524335 ILM524294:ILO524335 IVI524294:IVK524335 JFE524294:JFG524335 JPA524294:JPC524335 JYW524294:JYY524335 KIS524294:KIU524335 KSO524294:KSQ524335 LCK524294:LCM524335 LMG524294:LMI524335 LWC524294:LWE524335 MFY524294:MGA524335 MPU524294:MPW524335 MZQ524294:MZS524335 NJM524294:NJO524335 NTI524294:NTK524335 ODE524294:ODG524335 ONA524294:ONC524335 OWW524294:OWY524335 PGS524294:PGU524335 PQO524294:PQQ524335 QAK524294:QAM524335 QKG524294:QKI524335 QUC524294:QUE524335 RDY524294:REA524335 RNU524294:RNW524335 RXQ524294:RXS524335 SHM524294:SHO524335 SRI524294:SRK524335 TBE524294:TBG524335 TLA524294:TLC524335 TUW524294:TUY524335 UES524294:UEU524335 UOO524294:UOQ524335 UYK524294:UYM524335 VIG524294:VII524335 VSC524294:VSE524335 WBY524294:WCA524335 WLU524294:WLW524335 WVQ524294:WVS524335 I589830:K589871 JE589830:JG589871 TA589830:TC589871 ACW589830:ACY589871 AMS589830:AMU589871 AWO589830:AWQ589871 BGK589830:BGM589871 BQG589830:BQI589871 CAC589830:CAE589871 CJY589830:CKA589871 CTU589830:CTW589871 DDQ589830:DDS589871 DNM589830:DNO589871 DXI589830:DXK589871 EHE589830:EHG589871 ERA589830:ERC589871 FAW589830:FAY589871 FKS589830:FKU589871 FUO589830:FUQ589871 GEK589830:GEM589871 GOG589830:GOI589871 GYC589830:GYE589871 HHY589830:HIA589871 HRU589830:HRW589871 IBQ589830:IBS589871 ILM589830:ILO589871 IVI589830:IVK589871 JFE589830:JFG589871 JPA589830:JPC589871 JYW589830:JYY589871 KIS589830:KIU589871 KSO589830:KSQ589871 LCK589830:LCM589871 LMG589830:LMI589871 LWC589830:LWE589871 MFY589830:MGA589871 MPU589830:MPW589871 MZQ589830:MZS589871 NJM589830:NJO589871 NTI589830:NTK589871 ODE589830:ODG589871 ONA589830:ONC589871 OWW589830:OWY589871 PGS589830:PGU589871 PQO589830:PQQ589871 QAK589830:QAM589871 QKG589830:QKI589871 QUC589830:QUE589871 RDY589830:REA589871 RNU589830:RNW589871 RXQ589830:RXS589871 SHM589830:SHO589871 SRI589830:SRK589871 TBE589830:TBG589871 TLA589830:TLC589871 TUW589830:TUY589871 UES589830:UEU589871 UOO589830:UOQ589871 UYK589830:UYM589871 VIG589830:VII589871 VSC589830:VSE589871 WBY589830:WCA589871 WLU589830:WLW589871 WVQ589830:WVS589871 I655366:K655407 JE655366:JG655407 TA655366:TC655407 ACW655366:ACY655407 AMS655366:AMU655407 AWO655366:AWQ655407 BGK655366:BGM655407 BQG655366:BQI655407 CAC655366:CAE655407 CJY655366:CKA655407 CTU655366:CTW655407 DDQ655366:DDS655407 DNM655366:DNO655407 DXI655366:DXK655407 EHE655366:EHG655407 ERA655366:ERC655407 FAW655366:FAY655407 FKS655366:FKU655407 FUO655366:FUQ655407 GEK655366:GEM655407 GOG655366:GOI655407 GYC655366:GYE655407 HHY655366:HIA655407 HRU655366:HRW655407 IBQ655366:IBS655407 ILM655366:ILO655407 IVI655366:IVK655407 JFE655366:JFG655407 JPA655366:JPC655407 JYW655366:JYY655407 KIS655366:KIU655407 KSO655366:KSQ655407 LCK655366:LCM655407 LMG655366:LMI655407 LWC655366:LWE655407 MFY655366:MGA655407 MPU655366:MPW655407 MZQ655366:MZS655407 NJM655366:NJO655407 NTI655366:NTK655407 ODE655366:ODG655407 ONA655366:ONC655407 OWW655366:OWY655407 PGS655366:PGU655407 PQO655366:PQQ655407 QAK655366:QAM655407 QKG655366:QKI655407 QUC655366:QUE655407 RDY655366:REA655407 RNU655366:RNW655407 RXQ655366:RXS655407 SHM655366:SHO655407 SRI655366:SRK655407 TBE655366:TBG655407 TLA655366:TLC655407 TUW655366:TUY655407 UES655366:UEU655407 UOO655366:UOQ655407 UYK655366:UYM655407 VIG655366:VII655407 VSC655366:VSE655407 WBY655366:WCA655407 WLU655366:WLW655407 WVQ655366:WVS655407 I720902:K720943 JE720902:JG720943 TA720902:TC720943 ACW720902:ACY720943 AMS720902:AMU720943 AWO720902:AWQ720943 BGK720902:BGM720943 BQG720902:BQI720943 CAC720902:CAE720943 CJY720902:CKA720943 CTU720902:CTW720943 DDQ720902:DDS720943 DNM720902:DNO720943 DXI720902:DXK720943 EHE720902:EHG720943 ERA720902:ERC720943 FAW720902:FAY720943 FKS720902:FKU720943 FUO720902:FUQ720943 GEK720902:GEM720943 GOG720902:GOI720943 GYC720902:GYE720943 HHY720902:HIA720943 HRU720902:HRW720943 IBQ720902:IBS720943 ILM720902:ILO720943 IVI720902:IVK720943 JFE720902:JFG720943 JPA720902:JPC720943 JYW720902:JYY720943 KIS720902:KIU720943 KSO720902:KSQ720943 LCK720902:LCM720943 LMG720902:LMI720943 LWC720902:LWE720943 MFY720902:MGA720943 MPU720902:MPW720943 MZQ720902:MZS720943 NJM720902:NJO720943 NTI720902:NTK720943 ODE720902:ODG720943 ONA720902:ONC720943 OWW720902:OWY720943 PGS720902:PGU720943 PQO720902:PQQ720943 QAK720902:QAM720943 QKG720902:QKI720943 QUC720902:QUE720943 RDY720902:REA720943 RNU720902:RNW720943 RXQ720902:RXS720943 SHM720902:SHO720943 SRI720902:SRK720943 TBE720902:TBG720943 TLA720902:TLC720943 TUW720902:TUY720943 UES720902:UEU720943 UOO720902:UOQ720943 UYK720902:UYM720943 VIG720902:VII720943 VSC720902:VSE720943 WBY720902:WCA720943 WLU720902:WLW720943 WVQ720902:WVS720943 I786438:K786479 JE786438:JG786479 TA786438:TC786479 ACW786438:ACY786479 AMS786438:AMU786479 AWO786438:AWQ786479 BGK786438:BGM786479 BQG786438:BQI786479 CAC786438:CAE786479 CJY786438:CKA786479 CTU786438:CTW786479 DDQ786438:DDS786479 DNM786438:DNO786479 DXI786438:DXK786479 EHE786438:EHG786479 ERA786438:ERC786479 FAW786438:FAY786479 FKS786438:FKU786479 FUO786438:FUQ786479 GEK786438:GEM786479 GOG786438:GOI786479 GYC786438:GYE786479 HHY786438:HIA786479 HRU786438:HRW786479 IBQ786438:IBS786479 ILM786438:ILO786479 IVI786438:IVK786479 JFE786438:JFG786479 JPA786438:JPC786479 JYW786438:JYY786479 KIS786438:KIU786479 KSO786438:KSQ786479 LCK786438:LCM786479 LMG786438:LMI786479 LWC786438:LWE786479 MFY786438:MGA786479 MPU786438:MPW786479 MZQ786438:MZS786479 NJM786438:NJO786479 NTI786438:NTK786479 ODE786438:ODG786479 ONA786438:ONC786479 OWW786438:OWY786479 PGS786438:PGU786479 PQO786438:PQQ786479 QAK786438:QAM786479 QKG786438:QKI786479 QUC786438:QUE786479 RDY786438:REA786479 RNU786438:RNW786479 RXQ786438:RXS786479 SHM786438:SHO786479 SRI786438:SRK786479 TBE786438:TBG786479 TLA786438:TLC786479 TUW786438:TUY786479 UES786438:UEU786479 UOO786438:UOQ786479 UYK786438:UYM786479 VIG786438:VII786479 VSC786438:VSE786479 WBY786438:WCA786479 WLU786438:WLW786479 WVQ786438:WVS786479 I851974:K852015 JE851974:JG852015 TA851974:TC852015 ACW851974:ACY852015 AMS851974:AMU852015 AWO851974:AWQ852015 BGK851974:BGM852015 BQG851974:BQI852015 CAC851974:CAE852015 CJY851974:CKA852015 CTU851974:CTW852015 DDQ851974:DDS852015 DNM851974:DNO852015 DXI851974:DXK852015 EHE851974:EHG852015 ERA851974:ERC852015 FAW851974:FAY852015 FKS851974:FKU852015 FUO851974:FUQ852015 GEK851974:GEM852015 GOG851974:GOI852015 GYC851974:GYE852015 HHY851974:HIA852015 HRU851974:HRW852015 IBQ851974:IBS852015 ILM851974:ILO852015 IVI851974:IVK852015 JFE851974:JFG852015 JPA851974:JPC852015 JYW851974:JYY852015 KIS851974:KIU852015 KSO851974:KSQ852015 LCK851974:LCM852015 LMG851974:LMI852015 LWC851974:LWE852015 MFY851974:MGA852015 MPU851974:MPW852015 MZQ851974:MZS852015 NJM851974:NJO852015 NTI851974:NTK852015 ODE851974:ODG852015 ONA851974:ONC852015 OWW851974:OWY852015 PGS851974:PGU852015 PQO851974:PQQ852015 QAK851974:QAM852015 QKG851974:QKI852015 QUC851974:QUE852015 RDY851974:REA852015 RNU851974:RNW852015 RXQ851974:RXS852015 SHM851974:SHO852015 SRI851974:SRK852015 TBE851974:TBG852015 TLA851974:TLC852015 TUW851974:TUY852015 UES851974:UEU852015 UOO851974:UOQ852015 UYK851974:UYM852015 VIG851974:VII852015 VSC851974:VSE852015 WBY851974:WCA852015 WLU851974:WLW852015 WVQ851974:WVS852015 I917510:K917551 JE917510:JG917551 TA917510:TC917551 ACW917510:ACY917551 AMS917510:AMU917551 AWO917510:AWQ917551 BGK917510:BGM917551 BQG917510:BQI917551 CAC917510:CAE917551 CJY917510:CKA917551 CTU917510:CTW917551 DDQ917510:DDS917551 DNM917510:DNO917551 DXI917510:DXK917551 EHE917510:EHG917551 ERA917510:ERC917551 FAW917510:FAY917551 FKS917510:FKU917551 FUO917510:FUQ917551 GEK917510:GEM917551 GOG917510:GOI917551 GYC917510:GYE917551 HHY917510:HIA917551 HRU917510:HRW917551 IBQ917510:IBS917551 ILM917510:ILO917551 IVI917510:IVK917551 JFE917510:JFG917551 JPA917510:JPC917551 JYW917510:JYY917551 KIS917510:KIU917551 KSO917510:KSQ917551 LCK917510:LCM917551 LMG917510:LMI917551 LWC917510:LWE917551 MFY917510:MGA917551 MPU917510:MPW917551 MZQ917510:MZS917551 NJM917510:NJO917551 NTI917510:NTK917551 ODE917510:ODG917551 ONA917510:ONC917551 OWW917510:OWY917551 PGS917510:PGU917551 PQO917510:PQQ917551 QAK917510:QAM917551 QKG917510:QKI917551 QUC917510:QUE917551 RDY917510:REA917551 RNU917510:RNW917551 RXQ917510:RXS917551 SHM917510:SHO917551 SRI917510:SRK917551 TBE917510:TBG917551 TLA917510:TLC917551 TUW917510:TUY917551 UES917510:UEU917551 UOO917510:UOQ917551 UYK917510:UYM917551 VIG917510:VII917551 VSC917510:VSE917551 WBY917510:WCA917551 WLU917510:WLW917551 WVQ917510:WVS917551 I983046:K983087 JE983046:JG983087 TA983046:TC983087 ACW983046:ACY983087 AMS983046:AMU983087 AWO983046:AWQ983087 BGK983046:BGM983087 BQG983046:BQI983087 CAC983046:CAE983087 CJY983046:CKA983087 CTU983046:CTW983087 DDQ983046:DDS983087 DNM983046:DNO983087 DXI983046:DXK983087 EHE983046:EHG983087 ERA983046:ERC983087 FAW983046:FAY983087 FKS983046:FKU983087 FUO983046:FUQ983087 GEK983046:GEM983087 GOG983046:GOI983087 GYC983046:GYE983087 HHY983046:HIA983087 HRU983046:HRW983087 IBQ983046:IBS983087 ILM983046:ILO983087 IVI983046:IVK983087 JFE983046:JFG983087 JPA983046:JPC983087 JYW983046:JYY983087 KIS983046:KIU983087 KSO983046:KSQ983087 LCK983046:LCM983087 LMG983046:LMI983087 LWC983046:LWE983087 MFY983046:MGA983087 MPU983046:MPW983087 MZQ983046:MZS983087 NJM983046:NJO983087 NTI983046:NTK983087 ODE983046:ODG983087 ONA983046:ONC983087 OWW983046:OWY983087 PGS983046:PGU983087 PQO983046:PQQ983087 QAK983046:QAM983087 QKG983046:QKI983087 QUC983046:QUE983087 RDY983046:REA983087 RNU983046:RNW983087 RXQ983046:RXS983087 SHM983046:SHO983087 SRI983046:SRK983087 TBE983046:TBG983087 TLA983046:TLC983087 TUW983046:TUY983087 UES983046:UEU983087 UOO983046:UOQ983087 UYK983046:UYM983087 VIG983046:VII983087 VSC983046:VSE983087 WBY983046:WCA983087 WLU983046:WLW983087 WVQ983046:WVS983087" xr:uid="{EB8AAE46-B6A7-4910-B25B-870558FFC7ED}"/>
    <dataValidation type="list" allowBlank="1" showErrorMessage="1" sqref="F6:F47 JB6:JB47 SX6:SX47 ACT6:ACT47 AMP6:AMP47 AWL6:AWL47 BGH6:BGH47 BQD6:BQD47 BZZ6:BZZ47 CJV6:CJV47 CTR6:CTR47 DDN6:DDN47 DNJ6:DNJ47 DXF6:DXF47 EHB6:EHB47 EQX6:EQX47 FAT6:FAT47 FKP6:FKP47 FUL6:FUL47 GEH6:GEH47 GOD6:GOD47 GXZ6:GXZ47 HHV6:HHV47 HRR6:HRR47 IBN6:IBN47 ILJ6:ILJ47 IVF6:IVF47 JFB6:JFB47 JOX6:JOX47 JYT6:JYT47 KIP6:KIP47 KSL6:KSL47 LCH6:LCH47 LMD6:LMD47 LVZ6:LVZ47 MFV6:MFV47 MPR6:MPR47 MZN6:MZN47 NJJ6:NJJ47 NTF6:NTF47 ODB6:ODB47 OMX6:OMX47 OWT6:OWT47 PGP6:PGP47 PQL6:PQL47 QAH6:QAH47 QKD6:QKD47 QTZ6:QTZ47 RDV6:RDV47 RNR6:RNR47 RXN6:RXN47 SHJ6:SHJ47 SRF6:SRF47 TBB6:TBB47 TKX6:TKX47 TUT6:TUT47 UEP6:UEP47 UOL6:UOL47 UYH6:UYH47 VID6:VID47 VRZ6:VRZ47 WBV6:WBV47 WLR6:WLR47 WVN6:WVN47 F65542:F65583 JB65542:JB65583 SX65542:SX65583 ACT65542:ACT65583 AMP65542:AMP65583 AWL65542:AWL65583 BGH65542:BGH65583 BQD65542:BQD65583 BZZ65542:BZZ65583 CJV65542:CJV65583 CTR65542:CTR65583 DDN65542:DDN65583 DNJ65542:DNJ65583 DXF65542:DXF65583 EHB65542:EHB65583 EQX65542:EQX65583 FAT65542:FAT65583 FKP65542:FKP65583 FUL65542:FUL65583 GEH65542:GEH65583 GOD65542:GOD65583 GXZ65542:GXZ65583 HHV65542:HHV65583 HRR65542:HRR65583 IBN65542:IBN65583 ILJ65542:ILJ65583 IVF65542:IVF65583 JFB65542:JFB65583 JOX65542:JOX65583 JYT65542:JYT65583 KIP65542:KIP65583 KSL65542:KSL65583 LCH65542:LCH65583 LMD65542:LMD65583 LVZ65542:LVZ65583 MFV65542:MFV65583 MPR65542:MPR65583 MZN65542:MZN65583 NJJ65542:NJJ65583 NTF65542:NTF65583 ODB65542:ODB65583 OMX65542:OMX65583 OWT65542:OWT65583 PGP65542:PGP65583 PQL65542:PQL65583 QAH65542:QAH65583 QKD65542:QKD65583 QTZ65542:QTZ65583 RDV65542:RDV65583 RNR65542:RNR65583 RXN65542:RXN65583 SHJ65542:SHJ65583 SRF65542:SRF65583 TBB65542:TBB65583 TKX65542:TKX65583 TUT65542:TUT65583 UEP65542:UEP65583 UOL65542:UOL65583 UYH65542:UYH65583 VID65542:VID65583 VRZ65542:VRZ65583 WBV65542:WBV65583 WLR65542:WLR65583 WVN65542:WVN65583 F131078:F131119 JB131078:JB131119 SX131078:SX131119 ACT131078:ACT131119 AMP131078:AMP131119 AWL131078:AWL131119 BGH131078:BGH131119 BQD131078:BQD131119 BZZ131078:BZZ131119 CJV131078:CJV131119 CTR131078:CTR131119 DDN131078:DDN131119 DNJ131078:DNJ131119 DXF131078:DXF131119 EHB131078:EHB131119 EQX131078:EQX131119 FAT131078:FAT131119 FKP131078:FKP131119 FUL131078:FUL131119 GEH131078:GEH131119 GOD131078:GOD131119 GXZ131078:GXZ131119 HHV131078:HHV131119 HRR131078:HRR131119 IBN131078:IBN131119 ILJ131078:ILJ131119 IVF131078:IVF131119 JFB131078:JFB131119 JOX131078:JOX131119 JYT131078:JYT131119 KIP131078:KIP131119 KSL131078:KSL131119 LCH131078:LCH131119 LMD131078:LMD131119 LVZ131078:LVZ131119 MFV131078:MFV131119 MPR131078:MPR131119 MZN131078:MZN131119 NJJ131078:NJJ131119 NTF131078:NTF131119 ODB131078:ODB131119 OMX131078:OMX131119 OWT131078:OWT131119 PGP131078:PGP131119 PQL131078:PQL131119 QAH131078:QAH131119 QKD131078:QKD131119 QTZ131078:QTZ131119 RDV131078:RDV131119 RNR131078:RNR131119 RXN131078:RXN131119 SHJ131078:SHJ131119 SRF131078:SRF131119 TBB131078:TBB131119 TKX131078:TKX131119 TUT131078:TUT131119 UEP131078:UEP131119 UOL131078:UOL131119 UYH131078:UYH131119 VID131078:VID131119 VRZ131078:VRZ131119 WBV131078:WBV131119 WLR131078:WLR131119 WVN131078:WVN131119 F196614:F196655 JB196614:JB196655 SX196614:SX196655 ACT196614:ACT196655 AMP196614:AMP196655 AWL196614:AWL196655 BGH196614:BGH196655 BQD196614:BQD196655 BZZ196614:BZZ196655 CJV196614:CJV196655 CTR196614:CTR196655 DDN196614:DDN196655 DNJ196614:DNJ196655 DXF196614:DXF196655 EHB196614:EHB196655 EQX196614:EQX196655 FAT196614:FAT196655 FKP196614:FKP196655 FUL196614:FUL196655 GEH196614:GEH196655 GOD196614:GOD196655 GXZ196614:GXZ196655 HHV196614:HHV196655 HRR196614:HRR196655 IBN196614:IBN196655 ILJ196614:ILJ196655 IVF196614:IVF196655 JFB196614:JFB196655 JOX196614:JOX196655 JYT196614:JYT196655 KIP196614:KIP196655 KSL196614:KSL196655 LCH196614:LCH196655 LMD196614:LMD196655 LVZ196614:LVZ196655 MFV196614:MFV196655 MPR196614:MPR196655 MZN196614:MZN196655 NJJ196614:NJJ196655 NTF196614:NTF196655 ODB196614:ODB196655 OMX196614:OMX196655 OWT196614:OWT196655 PGP196614:PGP196655 PQL196614:PQL196655 QAH196614:QAH196655 QKD196614:QKD196655 QTZ196614:QTZ196655 RDV196614:RDV196655 RNR196614:RNR196655 RXN196614:RXN196655 SHJ196614:SHJ196655 SRF196614:SRF196655 TBB196614:TBB196655 TKX196614:TKX196655 TUT196614:TUT196655 UEP196614:UEP196655 UOL196614:UOL196655 UYH196614:UYH196655 VID196614:VID196655 VRZ196614:VRZ196655 WBV196614:WBV196655 WLR196614:WLR196655 WVN196614:WVN196655 F262150:F262191 JB262150:JB262191 SX262150:SX262191 ACT262150:ACT262191 AMP262150:AMP262191 AWL262150:AWL262191 BGH262150:BGH262191 BQD262150:BQD262191 BZZ262150:BZZ262191 CJV262150:CJV262191 CTR262150:CTR262191 DDN262150:DDN262191 DNJ262150:DNJ262191 DXF262150:DXF262191 EHB262150:EHB262191 EQX262150:EQX262191 FAT262150:FAT262191 FKP262150:FKP262191 FUL262150:FUL262191 GEH262150:GEH262191 GOD262150:GOD262191 GXZ262150:GXZ262191 HHV262150:HHV262191 HRR262150:HRR262191 IBN262150:IBN262191 ILJ262150:ILJ262191 IVF262150:IVF262191 JFB262150:JFB262191 JOX262150:JOX262191 JYT262150:JYT262191 KIP262150:KIP262191 KSL262150:KSL262191 LCH262150:LCH262191 LMD262150:LMD262191 LVZ262150:LVZ262191 MFV262150:MFV262191 MPR262150:MPR262191 MZN262150:MZN262191 NJJ262150:NJJ262191 NTF262150:NTF262191 ODB262150:ODB262191 OMX262150:OMX262191 OWT262150:OWT262191 PGP262150:PGP262191 PQL262150:PQL262191 QAH262150:QAH262191 QKD262150:QKD262191 QTZ262150:QTZ262191 RDV262150:RDV262191 RNR262150:RNR262191 RXN262150:RXN262191 SHJ262150:SHJ262191 SRF262150:SRF262191 TBB262150:TBB262191 TKX262150:TKX262191 TUT262150:TUT262191 UEP262150:UEP262191 UOL262150:UOL262191 UYH262150:UYH262191 VID262150:VID262191 VRZ262150:VRZ262191 WBV262150:WBV262191 WLR262150:WLR262191 WVN262150:WVN262191 F327686:F327727 JB327686:JB327727 SX327686:SX327727 ACT327686:ACT327727 AMP327686:AMP327727 AWL327686:AWL327727 BGH327686:BGH327727 BQD327686:BQD327727 BZZ327686:BZZ327727 CJV327686:CJV327727 CTR327686:CTR327727 DDN327686:DDN327727 DNJ327686:DNJ327727 DXF327686:DXF327727 EHB327686:EHB327727 EQX327686:EQX327727 FAT327686:FAT327727 FKP327686:FKP327727 FUL327686:FUL327727 GEH327686:GEH327727 GOD327686:GOD327727 GXZ327686:GXZ327727 HHV327686:HHV327727 HRR327686:HRR327727 IBN327686:IBN327727 ILJ327686:ILJ327727 IVF327686:IVF327727 JFB327686:JFB327727 JOX327686:JOX327727 JYT327686:JYT327727 KIP327686:KIP327727 KSL327686:KSL327727 LCH327686:LCH327727 LMD327686:LMD327727 LVZ327686:LVZ327727 MFV327686:MFV327727 MPR327686:MPR327727 MZN327686:MZN327727 NJJ327686:NJJ327727 NTF327686:NTF327727 ODB327686:ODB327727 OMX327686:OMX327727 OWT327686:OWT327727 PGP327686:PGP327727 PQL327686:PQL327727 QAH327686:QAH327727 QKD327686:QKD327727 QTZ327686:QTZ327727 RDV327686:RDV327727 RNR327686:RNR327727 RXN327686:RXN327727 SHJ327686:SHJ327727 SRF327686:SRF327727 TBB327686:TBB327727 TKX327686:TKX327727 TUT327686:TUT327727 UEP327686:UEP327727 UOL327686:UOL327727 UYH327686:UYH327727 VID327686:VID327727 VRZ327686:VRZ327727 WBV327686:WBV327727 WLR327686:WLR327727 WVN327686:WVN327727 F393222:F393263 JB393222:JB393263 SX393222:SX393263 ACT393222:ACT393263 AMP393222:AMP393263 AWL393222:AWL393263 BGH393222:BGH393263 BQD393222:BQD393263 BZZ393222:BZZ393263 CJV393222:CJV393263 CTR393222:CTR393263 DDN393222:DDN393263 DNJ393222:DNJ393263 DXF393222:DXF393263 EHB393222:EHB393263 EQX393222:EQX393263 FAT393222:FAT393263 FKP393222:FKP393263 FUL393222:FUL393263 GEH393222:GEH393263 GOD393222:GOD393263 GXZ393222:GXZ393263 HHV393222:HHV393263 HRR393222:HRR393263 IBN393222:IBN393263 ILJ393222:ILJ393263 IVF393222:IVF393263 JFB393222:JFB393263 JOX393222:JOX393263 JYT393222:JYT393263 KIP393222:KIP393263 KSL393222:KSL393263 LCH393222:LCH393263 LMD393222:LMD393263 LVZ393222:LVZ393263 MFV393222:MFV393263 MPR393222:MPR393263 MZN393222:MZN393263 NJJ393222:NJJ393263 NTF393222:NTF393263 ODB393222:ODB393263 OMX393222:OMX393263 OWT393222:OWT393263 PGP393222:PGP393263 PQL393222:PQL393263 QAH393222:QAH393263 QKD393222:QKD393263 QTZ393222:QTZ393263 RDV393222:RDV393263 RNR393222:RNR393263 RXN393222:RXN393263 SHJ393222:SHJ393263 SRF393222:SRF393263 TBB393222:TBB393263 TKX393222:TKX393263 TUT393222:TUT393263 UEP393222:UEP393263 UOL393222:UOL393263 UYH393222:UYH393263 VID393222:VID393263 VRZ393222:VRZ393263 WBV393222:WBV393263 WLR393222:WLR393263 WVN393222:WVN393263 F458758:F458799 JB458758:JB458799 SX458758:SX458799 ACT458758:ACT458799 AMP458758:AMP458799 AWL458758:AWL458799 BGH458758:BGH458799 BQD458758:BQD458799 BZZ458758:BZZ458799 CJV458758:CJV458799 CTR458758:CTR458799 DDN458758:DDN458799 DNJ458758:DNJ458799 DXF458758:DXF458799 EHB458758:EHB458799 EQX458758:EQX458799 FAT458758:FAT458799 FKP458758:FKP458799 FUL458758:FUL458799 GEH458758:GEH458799 GOD458758:GOD458799 GXZ458758:GXZ458799 HHV458758:HHV458799 HRR458758:HRR458799 IBN458758:IBN458799 ILJ458758:ILJ458799 IVF458758:IVF458799 JFB458758:JFB458799 JOX458758:JOX458799 JYT458758:JYT458799 KIP458758:KIP458799 KSL458758:KSL458799 LCH458758:LCH458799 LMD458758:LMD458799 LVZ458758:LVZ458799 MFV458758:MFV458799 MPR458758:MPR458799 MZN458758:MZN458799 NJJ458758:NJJ458799 NTF458758:NTF458799 ODB458758:ODB458799 OMX458758:OMX458799 OWT458758:OWT458799 PGP458758:PGP458799 PQL458758:PQL458799 QAH458758:QAH458799 QKD458758:QKD458799 QTZ458758:QTZ458799 RDV458758:RDV458799 RNR458758:RNR458799 RXN458758:RXN458799 SHJ458758:SHJ458799 SRF458758:SRF458799 TBB458758:TBB458799 TKX458758:TKX458799 TUT458758:TUT458799 UEP458758:UEP458799 UOL458758:UOL458799 UYH458758:UYH458799 VID458758:VID458799 VRZ458758:VRZ458799 WBV458758:WBV458799 WLR458758:WLR458799 WVN458758:WVN458799 F524294:F524335 JB524294:JB524335 SX524294:SX524335 ACT524294:ACT524335 AMP524294:AMP524335 AWL524294:AWL524335 BGH524294:BGH524335 BQD524294:BQD524335 BZZ524294:BZZ524335 CJV524294:CJV524335 CTR524294:CTR524335 DDN524294:DDN524335 DNJ524294:DNJ524335 DXF524294:DXF524335 EHB524294:EHB524335 EQX524294:EQX524335 FAT524294:FAT524335 FKP524294:FKP524335 FUL524294:FUL524335 GEH524294:GEH524335 GOD524294:GOD524335 GXZ524294:GXZ524335 HHV524294:HHV524335 HRR524294:HRR524335 IBN524294:IBN524335 ILJ524294:ILJ524335 IVF524294:IVF524335 JFB524294:JFB524335 JOX524294:JOX524335 JYT524294:JYT524335 KIP524294:KIP524335 KSL524294:KSL524335 LCH524294:LCH524335 LMD524294:LMD524335 LVZ524294:LVZ524335 MFV524294:MFV524335 MPR524294:MPR524335 MZN524294:MZN524335 NJJ524294:NJJ524335 NTF524294:NTF524335 ODB524294:ODB524335 OMX524294:OMX524335 OWT524294:OWT524335 PGP524294:PGP524335 PQL524294:PQL524335 QAH524294:QAH524335 QKD524294:QKD524335 QTZ524294:QTZ524335 RDV524294:RDV524335 RNR524294:RNR524335 RXN524294:RXN524335 SHJ524294:SHJ524335 SRF524294:SRF524335 TBB524294:TBB524335 TKX524294:TKX524335 TUT524294:TUT524335 UEP524294:UEP524335 UOL524294:UOL524335 UYH524294:UYH524335 VID524294:VID524335 VRZ524294:VRZ524335 WBV524294:WBV524335 WLR524294:WLR524335 WVN524294:WVN524335 F589830:F589871 JB589830:JB589871 SX589830:SX589871 ACT589830:ACT589871 AMP589830:AMP589871 AWL589830:AWL589871 BGH589830:BGH589871 BQD589830:BQD589871 BZZ589830:BZZ589871 CJV589830:CJV589871 CTR589830:CTR589871 DDN589830:DDN589871 DNJ589830:DNJ589871 DXF589830:DXF589871 EHB589830:EHB589871 EQX589830:EQX589871 FAT589830:FAT589871 FKP589830:FKP589871 FUL589830:FUL589871 GEH589830:GEH589871 GOD589830:GOD589871 GXZ589830:GXZ589871 HHV589830:HHV589871 HRR589830:HRR589871 IBN589830:IBN589871 ILJ589830:ILJ589871 IVF589830:IVF589871 JFB589830:JFB589871 JOX589830:JOX589871 JYT589830:JYT589871 KIP589830:KIP589871 KSL589830:KSL589871 LCH589830:LCH589871 LMD589830:LMD589871 LVZ589830:LVZ589871 MFV589830:MFV589871 MPR589830:MPR589871 MZN589830:MZN589871 NJJ589830:NJJ589871 NTF589830:NTF589871 ODB589830:ODB589871 OMX589830:OMX589871 OWT589830:OWT589871 PGP589830:PGP589871 PQL589830:PQL589871 QAH589830:QAH589871 QKD589830:QKD589871 QTZ589830:QTZ589871 RDV589830:RDV589871 RNR589830:RNR589871 RXN589830:RXN589871 SHJ589830:SHJ589871 SRF589830:SRF589871 TBB589830:TBB589871 TKX589830:TKX589871 TUT589830:TUT589871 UEP589830:UEP589871 UOL589830:UOL589871 UYH589830:UYH589871 VID589830:VID589871 VRZ589830:VRZ589871 WBV589830:WBV589871 WLR589830:WLR589871 WVN589830:WVN589871 F655366:F655407 JB655366:JB655407 SX655366:SX655407 ACT655366:ACT655407 AMP655366:AMP655407 AWL655366:AWL655407 BGH655366:BGH655407 BQD655366:BQD655407 BZZ655366:BZZ655407 CJV655366:CJV655407 CTR655366:CTR655407 DDN655366:DDN655407 DNJ655366:DNJ655407 DXF655366:DXF655407 EHB655366:EHB655407 EQX655366:EQX655407 FAT655366:FAT655407 FKP655366:FKP655407 FUL655366:FUL655407 GEH655366:GEH655407 GOD655366:GOD655407 GXZ655366:GXZ655407 HHV655366:HHV655407 HRR655366:HRR655407 IBN655366:IBN655407 ILJ655366:ILJ655407 IVF655366:IVF655407 JFB655366:JFB655407 JOX655366:JOX655407 JYT655366:JYT655407 KIP655366:KIP655407 KSL655366:KSL655407 LCH655366:LCH655407 LMD655366:LMD655407 LVZ655366:LVZ655407 MFV655366:MFV655407 MPR655366:MPR655407 MZN655366:MZN655407 NJJ655366:NJJ655407 NTF655366:NTF655407 ODB655366:ODB655407 OMX655366:OMX655407 OWT655366:OWT655407 PGP655366:PGP655407 PQL655366:PQL655407 QAH655366:QAH655407 QKD655366:QKD655407 QTZ655366:QTZ655407 RDV655366:RDV655407 RNR655366:RNR655407 RXN655366:RXN655407 SHJ655366:SHJ655407 SRF655366:SRF655407 TBB655366:TBB655407 TKX655366:TKX655407 TUT655366:TUT655407 UEP655366:UEP655407 UOL655366:UOL655407 UYH655366:UYH655407 VID655366:VID655407 VRZ655366:VRZ655407 WBV655366:WBV655407 WLR655366:WLR655407 WVN655366:WVN655407 F720902:F720943 JB720902:JB720943 SX720902:SX720943 ACT720902:ACT720943 AMP720902:AMP720943 AWL720902:AWL720943 BGH720902:BGH720943 BQD720902:BQD720943 BZZ720902:BZZ720943 CJV720902:CJV720943 CTR720902:CTR720943 DDN720902:DDN720943 DNJ720902:DNJ720943 DXF720902:DXF720943 EHB720902:EHB720943 EQX720902:EQX720943 FAT720902:FAT720943 FKP720902:FKP720943 FUL720902:FUL720943 GEH720902:GEH720943 GOD720902:GOD720943 GXZ720902:GXZ720943 HHV720902:HHV720943 HRR720902:HRR720943 IBN720902:IBN720943 ILJ720902:ILJ720943 IVF720902:IVF720943 JFB720902:JFB720943 JOX720902:JOX720943 JYT720902:JYT720943 KIP720902:KIP720943 KSL720902:KSL720943 LCH720902:LCH720943 LMD720902:LMD720943 LVZ720902:LVZ720943 MFV720902:MFV720943 MPR720902:MPR720943 MZN720902:MZN720943 NJJ720902:NJJ720943 NTF720902:NTF720943 ODB720902:ODB720943 OMX720902:OMX720943 OWT720902:OWT720943 PGP720902:PGP720943 PQL720902:PQL720943 QAH720902:QAH720943 QKD720902:QKD720943 QTZ720902:QTZ720943 RDV720902:RDV720943 RNR720902:RNR720943 RXN720902:RXN720943 SHJ720902:SHJ720943 SRF720902:SRF720943 TBB720902:TBB720943 TKX720902:TKX720943 TUT720902:TUT720943 UEP720902:UEP720943 UOL720902:UOL720943 UYH720902:UYH720943 VID720902:VID720943 VRZ720902:VRZ720943 WBV720902:WBV720943 WLR720902:WLR720943 WVN720902:WVN720943 F786438:F786479 JB786438:JB786479 SX786438:SX786479 ACT786438:ACT786479 AMP786438:AMP786479 AWL786438:AWL786479 BGH786438:BGH786479 BQD786438:BQD786479 BZZ786438:BZZ786479 CJV786438:CJV786479 CTR786438:CTR786479 DDN786438:DDN786479 DNJ786438:DNJ786479 DXF786438:DXF786479 EHB786438:EHB786479 EQX786438:EQX786479 FAT786438:FAT786479 FKP786438:FKP786479 FUL786438:FUL786479 GEH786438:GEH786479 GOD786438:GOD786479 GXZ786438:GXZ786479 HHV786438:HHV786479 HRR786438:HRR786479 IBN786438:IBN786479 ILJ786438:ILJ786479 IVF786438:IVF786479 JFB786438:JFB786479 JOX786438:JOX786479 JYT786438:JYT786479 KIP786438:KIP786479 KSL786438:KSL786479 LCH786438:LCH786479 LMD786438:LMD786479 LVZ786438:LVZ786479 MFV786438:MFV786479 MPR786438:MPR786479 MZN786438:MZN786479 NJJ786438:NJJ786479 NTF786438:NTF786479 ODB786438:ODB786479 OMX786438:OMX786479 OWT786438:OWT786479 PGP786438:PGP786479 PQL786438:PQL786479 QAH786438:QAH786479 QKD786438:QKD786479 QTZ786438:QTZ786479 RDV786438:RDV786479 RNR786438:RNR786479 RXN786438:RXN786479 SHJ786438:SHJ786479 SRF786438:SRF786479 TBB786438:TBB786479 TKX786438:TKX786479 TUT786438:TUT786479 UEP786438:UEP786479 UOL786438:UOL786479 UYH786438:UYH786479 VID786438:VID786479 VRZ786438:VRZ786479 WBV786438:WBV786479 WLR786438:WLR786479 WVN786438:WVN786479 F851974:F852015 JB851974:JB852015 SX851974:SX852015 ACT851974:ACT852015 AMP851974:AMP852015 AWL851974:AWL852015 BGH851974:BGH852015 BQD851974:BQD852015 BZZ851974:BZZ852015 CJV851974:CJV852015 CTR851974:CTR852015 DDN851974:DDN852015 DNJ851974:DNJ852015 DXF851974:DXF852015 EHB851974:EHB852015 EQX851974:EQX852015 FAT851974:FAT852015 FKP851974:FKP852015 FUL851974:FUL852015 GEH851974:GEH852015 GOD851974:GOD852015 GXZ851974:GXZ852015 HHV851974:HHV852015 HRR851974:HRR852015 IBN851974:IBN852015 ILJ851974:ILJ852015 IVF851974:IVF852015 JFB851974:JFB852015 JOX851974:JOX852015 JYT851974:JYT852015 KIP851974:KIP852015 KSL851974:KSL852015 LCH851974:LCH852015 LMD851974:LMD852015 LVZ851974:LVZ852015 MFV851974:MFV852015 MPR851974:MPR852015 MZN851974:MZN852015 NJJ851974:NJJ852015 NTF851974:NTF852015 ODB851974:ODB852015 OMX851974:OMX852015 OWT851974:OWT852015 PGP851974:PGP852015 PQL851974:PQL852015 QAH851974:QAH852015 QKD851974:QKD852015 QTZ851974:QTZ852015 RDV851974:RDV852015 RNR851974:RNR852015 RXN851974:RXN852015 SHJ851974:SHJ852015 SRF851974:SRF852015 TBB851974:TBB852015 TKX851974:TKX852015 TUT851974:TUT852015 UEP851974:UEP852015 UOL851974:UOL852015 UYH851974:UYH852015 VID851974:VID852015 VRZ851974:VRZ852015 WBV851974:WBV852015 WLR851974:WLR852015 WVN851974:WVN852015 F917510:F917551 JB917510:JB917551 SX917510:SX917551 ACT917510:ACT917551 AMP917510:AMP917551 AWL917510:AWL917551 BGH917510:BGH917551 BQD917510:BQD917551 BZZ917510:BZZ917551 CJV917510:CJV917551 CTR917510:CTR917551 DDN917510:DDN917551 DNJ917510:DNJ917551 DXF917510:DXF917551 EHB917510:EHB917551 EQX917510:EQX917551 FAT917510:FAT917551 FKP917510:FKP917551 FUL917510:FUL917551 GEH917510:GEH917551 GOD917510:GOD917551 GXZ917510:GXZ917551 HHV917510:HHV917551 HRR917510:HRR917551 IBN917510:IBN917551 ILJ917510:ILJ917551 IVF917510:IVF917551 JFB917510:JFB917551 JOX917510:JOX917551 JYT917510:JYT917551 KIP917510:KIP917551 KSL917510:KSL917551 LCH917510:LCH917551 LMD917510:LMD917551 LVZ917510:LVZ917551 MFV917510:MFV917551 MPR917510:MPR917551 MZN917510:MZN917551 NJJ917510:NJJ917551 NTF917510:NTF917551 ODB917510:ODB917551 OMX917510:OMX917551 OWT917510:OWT917551 PGP917510:PGP917551 PQL917510:PQL917551 QAH917510:QAH917551 QKD917510:QKD917551 QTZ917510:QTZ917551 RDV917510:RDV917551 RNR917510:RNR917551 RXN917510:RXN917551 SHJ917510:SHJ917551 SRF917510:SRF917551 TBB917510:TBB917551 TKX917510:TKX917551 TUT917510:TUT917551 UEP917510:UEP917551 UOL917510:UOL917551 UYH917510:UYH917551 VID917510:VID917551 VRZ917510:VRZ917551 WBV917510:WBV917551 WLR917510:WLR917551 WVN917510:WVN917551 F983046:F983087 JB983046:JB983087 SX983046:SX983087 ACT983046:ACT983087 AMP983046:AMP983087 AWL983046:AWL983087 BGH983046:BGH983087 BQD983046:BQD983087 BZZ983046:BZZ983087 CJV983046:CJV983087 CTR983046:CTR983087 DDN983046:DDN983087 DNJ983046:DNJ983087 DXF983046:DXF983087 EHB983046:EHB983087 EQX983046:EQX983087 FAT983046:FAT983087 FKP983046:FKP983087 FUL983046:FUL983087 GEH983046:GEH983087 GOD983046:GOD983087 GXZ983046:GXZ983087 HHV983046:HHV983087 HRR983046:HRR983087 IBN983046:IBN983087 ILJ983046:ILJ983087 IVF983046:IVF983087 JFB983046:JFB983087 JOX983046:JOX983087 JYT983046:JYT983087 KIP983046:KIP983087 KSL983046:KSL983087 LCH983046:LCH983087 LMD983046:LMD983087 LVZ983046:LVZ983087 MFV983046:MFV983087 MPR983046:MPR983087 MZN983046:MZN983087 NJJ983046:NJJ983087 NTF983046:NTF983087 ODB983046:ODB983087 OMX983046:OMX983087 OWT983046:OWT983087 PGP983046:PGP983087 PQL983046:PQL983087 QAH983046:QAH983087 QKD983046:QKD983087 QTZ983046:QTZ983087 RDV983046:RDV983087 RNR983046:RNR983087 RXN983046:RXN983087 SHJ983046:SHJ983087 SRF983046:SRF983087 TBB983046:TBB983087 TKX983046:TKX983087 TUT983046:TUT983087 UEP983046:UEP983087 UOL983046:UOL983087 UYH983046:UYH983087 VID983046:VID983087 VRZ983046:VRZ983087 WBV983046:WBV983087 WLR983046:WLR983087 WVN983046:WVN983087" xr:uid="{F92F4C5D-449C-4F37-B27B-33C02AB9CD81}">
      <formula1>$M$7:$M$14</formula1>
    </dataValidation>
  </dataValidations>
  <pageMargins left="0.7" right="0.7" top="0.75" bottom="0.75" header="0.3" footer="0.3"/>
  <pageSetup paperSize="9" scale="88" orientation="portrait" r:id="rId1"/>
  <colBreaks count="1" manualBreakCount="1">
    <brk id="11" max="1048575" man="1"/>
  </col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B1:AR33"/>
  <sheetViews>
    <sheetView view="pageBreakPreview" zoomScaleNormal="100" zoomScaleSheetLayoutView="100" workbookViewId="0"/>
  </sheetViews>
  <sheetFormatPr defaultRowHeight="13.5"/>
  <cols>
    <col min="1" max="1" width="1" customWidth="1"/>
    <col min="2" max="2" width="1.875" customWidth="1"/>
    <col min="3" max="3" width="2.5" customWidth="1"/>
    <col min="4" max="4" width="3.625" customWidth="1"/>
    <col min="5" max="5" width="2.875" customWidth="1"/>
    <col min="6" max="6" width="7.625" customWidth="1"/>
    <col min="7" max="7" width="7.5" customWidth="1"/>
    <col min="8" max="8" width="8.125" customWidth="1"/>
    <col min="9" max="10" width="1.5" customWidth="1"/>
    <col min="11" max="12" width="1.875" customWidth="1"/>
    <col min="13" max="13" width="2.625" customWidth="1"/>
    <col min="14" max="14" width="3.125" customWidth="1"/>
    <col min="15" max="15" width="1.875" customWidth="1"/>
    <col min="16" max="16" width="2.375" customWidth="1"/>
    <col min="17" max="17" width="1.25" customWidth="1"/>
    <col min="18" max="18" width="2.75" customWidth="1"/>
    <col min="19" max="19" width="2.25" customWidth="1"/>
    <col min="20" max="20" width="0.875" customWidth="1"/>
    <col min="21" max="21" width="4.375" customWidth="1"/>
    <col min="22" max="22" width="2.625" customWidth="1"/>
    <col min="23" max="23" width="2.375" customWidth="1"/>
    <col min="24" max="24" width="1.875" customWidth="1"/>
    <col min="25" max="25" width="3.125" customWidth="1"/>
    <col min="26" max="26" width="4.375" customWidth="1"/>
    <col min="27" max="27" width="1.875" customWidth="1"/>
    <col min="28" max="28" width="2.625" customWidth="1"/>
    <col min="29" max="29" width="3.25" customWidth="1"/>
    <col min="30" max="30" width="1.5" customWidth="1"/>
    <col min="31" max="31" width="4.375" customWidth="1"/>
    <col min="32" max="32" width="4.5" customWidth="1"/>
  </cols>
  <sheetData>
    <row r="1" spans="2:44" ht="21.75" customHeight="1">
      <c r="D1" s="25"/>
      <c r="E1" s="586" t="s">
        <v>221</v>
      </c>
      <c r="F1" s="586"/>
      <c r="G1" s="586"/>
      <c r="H1" s="587" t="s">
        <v>163</v>
      </c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78" t="s">
        <v>142</v>
      </c>
      <c r="U1" s="578"/>
      <c r="V1" s="578"/>
      <c r="W1" s="578"/>
      <c r="X1" s="578"/>
      <c r="Y1" s="578"/>
      <c r="Z1" s="578"/>
      <c r="AA1" s="578"/>
      <c r="AB1" s="578"/>
      <c r="AC1" s="25"/>
      <c r="AD1" s="25"/>
      <c r="AE1" s="25"/>
      <c r="AF1" s="25"/>
    </row>
    <row r="2" spans="2:44" ht="17.2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44" ht="27" customHeight="1">
      <c r="B3" s="579" t="s">
        <v>143</v>
      </c>
      <c r="C3" s="580"/>
      <c r="D3" s="584">
        <v>1</v>
      </c>
      <c r="E3" s="585"/>
      <c r="F3" s="559" t="s">
        <v>222</v>
      </c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</row>
    <row r="4" spans="2:44" ht="28.5" customHeight="1">
      <c r="B4" s="493" t="s">
        <v>144</v>
      </c>
      <c r="C4" s="494"/>
      <c r="D4" s="495"/>
      <c r="E4" s="495"/>
      <c r="F4" s="495"/>
      <c r="G4" s="581" t="s">
        <v>223</v>
      </c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3"/>
    </row>
    <row r="5" spans="2:44" ht="28.5" customHeight="1">
      <c r="B5" s="493" t="s">
        <v>145</v>
      </c>
      <c r="C5" s="494"/>
      <c r="D5" s="495"/>
      <c r="E5" s="495"/>
      <c r="F5" s="495"/>
      <c r="G5" s="581" t="s">
        <v>224</v>
      </c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3"/>
    </row>
    <row r="6" spans="2:44" ht="28.5" customHeight="1">
      <c r="B6" s="493" t="s">
        <v>146</v>
      </c>
      <c r="C6" s="494"/>
      <c r="D6" s="495"/>
      <c r="E6" s="499" t="s">
        <v>147</v>
      </c>
      <c r="F6" s="500"/>
      <c r="G6" s="490">
        <v>1</v>
      </c>
      <c r="H6" s="491"/>
      <c r="I6" s="491"/>
      <c r="J6" s="491"/>
      <c r="K6" s="491"/>
      <c r="L6" s="501" t="s">
        <v>148</v>
      </c>
      <c r="M6" s="501"/>
      <c r="N6" s="501"/>
      <c r="O6" s="501"/>
      <c r="P6" s="499"/>
      <c r="Q6" s="490">
        <v>6</v>
      </c>
      <c r="R6" s="491"/>
      <c r="S6" s="491"/>
      <c r="T6" s="491"/>
      <c r="U6" s="491"/>
      <c r="V6" s="491"/>
      <c r="W6" s="491"/>
      <c r="X6" s="501" t="s">
        <v>149</v>
      </c>
      <c r="Y6" s="501"/>
      <c r="Z6" s="501"/>
      <c r="AA6" s="499"/>
      <c r="AB6" s="490">
        <v>4</v>
      </c>
      <c r="AC6" s="491"/>
      <c r="AD6" s="491"/>
      <c r="AE6" s="491"/>
      <c r="AF6" s="492"/>
    </row>
    <row r="7" spans="2:44" ht="28.5" customHeight="1">
      <c r="B7" s="496"/>
      <c r="C7" s="497"/>
      <c r="D7" s="498"/>
      <c r="E7" s="538" t="s">
        <v>150</v>
      </c>
      <c r="F7" s="556"/>
      <c r="G7" s="539">
        <v>1</v>
      </c>
      <c r="H7" s="540"/>
      <c r="I7" s="540"/>
      <c r="J7" s="540"/>
      <c r="K7" s="540"/>
      <c r="L7" s="537" t="s">
        <v>151</v>
      </c>
      <c r="M7" s="537"/>
      <c r="N7" s="537"/>
      <c r="O7" s="537"/>
      <c r="P7" s="538"/>
      <c r="Q7" s="539"/>
      <c r="R7" s="540"/>
      <c r="S7" s="540"/>
      <c r="T7" s="540"/>
      <c r="U7" s="540"/>
      <c r="V7" s="540"/>
      <c r="W7" s="540"/>
      <c r="X7" s="537" t="s">
        <v>152</v>
      </c>
      <c r="Y7" s="537"/>
      <c r="Z7" s="537"/>
      <c r="AA7" s="538"/>
      <c r="AB7" s="539"/>
      <c r="AC7" s="540"/>
      <c r="AD7" s="540"/>
      <c r="AE7" s="540"/>
      <c r="AF7" s="541"/>
    </row>
    <row r="8" spans="2:44" ht="13.5" customHeigh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44" ht="21" customHeight="1">
      <c r="B9" s="566" t="s">
        <v>153</v>
      </c>
      <c r="C9" s="567"/>
      <c r="D9" s="568"/>
      <c r="E9" s="568"/>
      <c r="F9" s="568"/>
      <c r="G9" s="568"/>
      <c r="H9" s="568" t="s">
        <v>154</v>
      </c>
      <c r="I9" s="569" t="s">
        <v>155</v>
      </c>
      <c r="J9" s="570"/>
      <c r="K9" s="570"/>
      <c r="L9" s="571"/>
      <c r="M9" s="575" t="s">
        <v>156</v>
      </c>
      <c r="N9" s="575"/>
      <c r="O9" s="569" t="s">
        <v>141</v>
      </c>
      <c r="P9" s="570"/>
      <c r="Q9" s="570"/>
      <c r="R9" s="570"/>
      <c r="S9" s="570"/>
      <c r="T9" s="571"/>
      <c r="U9" s="568" t="s">
        <v>157</v>
      </c>
      <c r="V9" s="568"/>
      <c r="W9" s="568"/>
      <c r="X9" s="568"/>
      <c r="Y9" s="568"/>
      <c r="Z9" s="568"/>
      <c r="AA9" s="568"/>
      <c r="AB9" s="568"/>
      <c r="AC9" s="568"/>
      <c r="AD9" s="568"/>
      <c r="AE9" s="576"/>
      <c r="AF9" s="577"/>
    </row>
    <row r="10" spans="2:44" ht="21" customHeight="1">
      <c r="B10" s="493"/>
      <c r="C10" s="494"/>
      <c r="D10" s="495"/>
      <c r="E10" s="495"/>
      <c r="F10" s="495"/>
      <c r="G10" s="495"/>
      <c r="H10" s="495"/>
      <c r="I10" s="572"/>
      <c r="J10" s="573"/>
      <c r="K10" s="573"/>
      <c r="L10" s="574"/>
      <c r="M10" s="528"/>
      <c r="N10" s="528"/>
      <c r="O10" s="572"/>
      <c r="P10" s="573"/>
      <c r="Q10" s="573"/>
      <c r="R10" s="573"/>
      <c r="S10" s="573"/>
      <c r="T10" s="574"/>
      <c r="U10" s="528" t="s">
        <v>158</v>
      </c>
      <c r="V10" s="528"/>
      <c r="W10" s="528"/>
      <c r="X10" s="529" t="s">
        <v>159</v>
      </c>
      <c r="Y10" s="530"/>
      <c r="Z10" s="531"/>
      <c r="AA10" s="528" t="s">
        <v>160</v>
      </c>
      <c r="AB10" s="528"/>
      <c r="AC10" s="528"/>
      <c r="AD10" s="528"/>
      <c r="AE10" s="529" t="s">
        <v>161</v>
      </c>
      <c r="AF10" s="532"/>
      <c r="AP10" s="588" t="s">
        <v>162</v>
      </c>
      <c r="AQ10" s="588"/>
      <c r="AR10" s="588"/>
    </row>
    <row r="11" spans="2:44" ht="27.75" customHeight="1">
      <c r="B11" s="542" t="s">
        <v>164</v>
      </c>
      <c r="C11" s="543"/>
      <c r="D11" s="544"/>
      <c r="E11" s="545" t="s">
        <v>225</v>
      </c>
      <c r="F11" s="546"/>
      <c r="G11" s="547"/>
      <c r="H11" s="5">
        <v>50000</v>
      </c>
      <c r="I11" s="533">
        <v>1</v>
      </c>
      <c r="J11" s="534"/>
      <c r="K11" s="534"/>
      <c r="L11" s="535"/>
      <c r="M11" s="527">
        <v>2</v>
      </c>
      <c r="N11" s="527"/>
      <c r="O11" s="466">
        <f t="shared" ref="O11:O20" si="0">PRODUCT(H11,I11,M11)</f>
        <v>100000</v>
      </c>
      <c r="P11" s="467"/>
      <c r="Q11" s="467"/>
      <c r="R11" s="467"/>
      <c r="S11" s="467"/>
      <c r="T11" s="468"/>
      <c r="U11" s="523">
        <v>40000</v>
      </c>
      <c r="V11" s="523"/>
      <c r="W11" s="523"/>
      <c r="X11" s="466"/>
      <c r="Y11" s="467"/>
      <c r="Z11" s="468"/>
      <c r="AA11" s="469">
        <v>60000</v>
      </c>
      <c r="AB11" s="469"/>
      <c r="AC11" s="469"/>
      <c r="AD11" s="469"/>
      <c r="AE11" s="469"/>
      <c r="AF11" s="470"/>
      <c r="AP11" s="7" t="s">
        <v>163</v>
      </c>
      <c r="AQ11" s="26" t="s">
        <v>226</v>
      </c>
      <c r="AR11" s="4" t="s">
        <v>164</v>
      </c>
    </row>
    <row r="12" spans="2:44" ht="27.75" customHeight="1">
      <c r="B12" s="542" t="s">
        <v>166</v>
      </c>
      <c r="C12" s="543"/>
      <c r="D12" s="544"/>
      <c r="E12" s="548" t="s">
        <v>227</v>
      </c>
      <c r="F12" s="546"/>
      <c r="G12" s="547"/>
      <c r="H12" s="6">
        <v>53000</v>
      </c>
      <c r="I12" s="533">
        <v>1</v>
      </c>
      <c r="J12" s="534"/>
      <c r="K12" s="534"/>
      <c r="L12" s="535"/>
      <c r="M12" s="527">
        <v>1</v>
      </c>
      <c r="N12" s="527"/>
      <c r="O12" s="466">
        <f t="shared" si="0"/>
        <v>53000</v>
      </c>
      <c r="P12" s="467"/>
      <c r="Q12" s="467"/>
      <c r="R12" s="467"/>
      <c r="S12" s="467"/>
      <c r="T12" s="468"/>
      <c r="U12" s="523">
        <v>21200</v>
      </c>
      <c r="V12" s="523"/>
      <c r="W12" s="523"/>
      <c r="X12" s="466"/>
      <c r="Y12" s="467"/>
      <c r="Z12" s="468"/>
      <c r="AA12" s="469">
        <v>31800</v>
      </c>
      <c r="AB12" s="469"/>
      <c r="AC12" s="469"/>
      <c r="AD12" s="469"/>
      <c r="AE12" s="469"/>
      <c r="AF12" s="470"/>
      <c r="AP12" s="7" t="s">
        <v>165</v>
      </c>
      <c r="AQ12" s="26" t="s">
        <v>228</v>
      </c>
      <c r="AR12" s="4" t="s">
        <v>166</v>
      </c>
    </row>
    <row r="13" spans="2:44" ht="27.75" customHeight="1">
      <c r="B13" s="542" t="s">
        <v>166</v>
      </c>
      <c r="C13" s="543"/>
      <c r="D13" s="544"/>
      <c r="E13" s="545" t="s">
        <v>229</v>
      </c>
      <c r="F13" s="546"/>
      <c r="G13" s="547"/>
      <c r="H13" s="6">
        <v>100000</v>
      </c>
      <c r="I13" s="533">
        <v>1</v>
      </c>
      <c r="J13" s="534"/>
      <c r="K13" s="534"/>
      <c r="L13" s="535"/>
      <c r="M13" s="527">
        <v>1</v>
      </c>
      <c r="N13" s="527"/>
      <c r="O13" s="466">
        <f t="shared" si="0"/>
        <v>100000</v>
      </c>
      <c r="P13" s="467"/>
      <c r="Q13" s="467"/>
      <c r="R13" s="467"/>
      <c r="S13" s="467"/>
      <c r="T13" s="468"/>
      <c r="U13" s="469">
        <v>40000</v>
      </c>
      <c r="V13" s="469"/>
      <c r="W13" s="469"/>
      <c r="X13" s="507"/>
      <c r="Y13" s="508"/>
      <c r="Z13" s="509"/>
      <c r="AA13" s="469">
        <v>60000</v>
      </c>
      <c r="AB13" s="469"/>
      <c r="AC13" s="469"/>
      <c r="AD13" s="469"/>
      <c r="AE13" s="469"/>
      <c r="AF13" s="470"/>
      <c r="AP13" s="7" t="s">
        <v>167</v>
      </c>
      <c r="AQ13" s="7" t="s">
        <v>230</v>
      </c>
      <c r="AR13" s="4" t="s">
        <v>168</v>
      </c>
    </row>
    <row r="14" spans="2:44" ht="27.75" customHeight="1">
      <c r="B14" s="542" t="s">
        <v>166</v>
      </c>
      <c r="C14" s="543"/>
      <c r="D14" s="544"/>
      <c r="E14" s="562" t="s">
        <v>231</v>
      </c>
      <c r="F14" s="563"/>
      <c r="G14" s="564"/>
      <c r="H14" s="6">
        <v>8000</v>
      </c>
      <c r="I14" s="533">
        <v>1</v>
      </c>
      <c r="J14" s="534"/>
      <c r="K14" s="534"/>
      <c r="L14" s="535"/>
      <c r="M14" s="527">
        <v>1</v>
      </c>
      <c r="N14" s="527"/>
      <c r="O14" s="466">
        <f t="shared" si="0"/>
        <v>8000</v>
      </c>
      <c r="P14" s="467"/>
      <c r="Q14" s="467"/>
      <c r="R14" s="467"/>
      <c r="S14" s="467"/>
      <c r="T14" s="468"/>
      <c r="U14" s="469">
        <v>3200</v>
      </c>
      <c r="V14" s="469"/>
      <c r="W14" s="469"/>
      <c r="X14" s="507"/>
      <c r="Y14" s="508"/>
      <c r="Z14" s="509"/>
      <c r="AA14" s="469">
        <v>4800</v>
      </c>
      <c r="AB14" s="469"/>
      <c r="AC14" s="469"/>
      <c r="AD14" s="469"/>
      <c r="AE14" s="469"/>
      <c r="AF14" s="470"/>
      <c r="AR14" s="4" t="s">
        <v>169</v>
      </c>
    </row>
    <row r="15" spans="2:44" ht="27.75" customHeight="1">
      <c r="B15" s="549" t="s">
        <v>168</v>
      </c>
      <c r="C15" s="550"/>
      <c r="D15" s="543"/>
      <c r="E15" s="565" t="s">
        <v>225</v>
      </c>
      <c r="F15" s="563"/>
      <c r="G15" s="564"/>
      <c r="H15" s="6">
        <v>15000</v>
      </c>
      <c r="I15" s="533">
        <v>1</v>
      </c>
      <c r="J15" s="534"/>
      <c r="K15" s="534"/>
      <c r="L15" s="535"/>
      <c r="M15" s="554">
        <v>2</v>
      </c>
      <c r="N15" s="555"/>
      <c r="O15" s="466">
        <f t="shared" si="0"/>
        <v>30000</v>
      </c>
      <c r="P15" s="467"/>
      <c r="Q15" s="467"/>
      <c r="R15" s="467"/>
      <c r="S15" s="467"/>
      <c r="T15" s="468"/>
      <c r="U15" s="507">
        <v>12000</v>
      </c>
      <c r="V15" s="508"/>
      <c r="W15" s="509"/>
      <c r="X15" s="507"/>
      <c r="Y15" s="508"/>
      <c r="Z15" s="509"/>
      <c r="AA15" s="507">
        <v>18000</v>
      </c>
      <c r="AB15" s="508"/>
      <c r="AC15" s="508"/>
      <c r="AD15" s="509"/>
      <c r="AE15" s="507"/>
      <c r="AF15" s="536"/>
      <c r="AR15" s="4" t="s">
        <v>170</v>
      </c>
    </row>
    <row r="16" spans="2:44" ht="27.75" customHeight="1">
      <c r="B16" s="542" t="s">
        <v>168</v>
      </c>
      <c r="C16" s="543"/>
      <c r="D16" s="544"/>
      <c r="E16" s="545" t="s">
        <v>232</v>
      </c>
      <c r="F16" s="546"/>
      <c r="G16" s="547"/>
      <c r="H16" s="6">
        <v>10000</v>
      </c>
      <c r="I16" s="533">
        <v>11</v>
      </c>
      <c r="J16" s="534"/>
      <c r="K16" s="534"/>
      <c r="L16" s="535"/>
      <c r="M16" s="527">
        <v>2</v>
      </c>
      <c r="N16" s="527"/>
      <c r="O16" s="466">
        <f t="shared" si="0"/>
        <v>220000</v>
      </c>
      <c r="P16" s="467"/>
      <c r="Q16" s="467"/>
      <c r="R16" s="467"/>
      <c r="S16" s="467"/>
      <c r="T16" s="468"/>
      <c r="U16" s="469">
        <v>88000</v>
      </c>
      <c r="V16" s="469"/>
      <c r="W16" s="469"/>
      <c r="X16" s="507"/>
      <c r="Y16" s="508"/>
      <c r="Z16" s="509"/>
      <c r="AA16" s="469">
        <v>132000</v>
      </c>
      <c r="AB16" s="469"/>
      <c r="AC16" s="469"/>
      <c r="AD16" s="469"/>
      <c r="AE16" s="469"/>
      <c r="AF16" s="470"/>
      <c r="AR16" s="4" t="s">
        <v>233</v>
      </c>
    </row>
    <row r="17" spans="2:44" ht="27.75" customHeight="1">
      <c r="B17" s="542" t="s">
        <v>169</v>
      </c>
      <c r="C17" s="543"/>
      <c r="D17" s="544"/>
      <c r="E17" s="545" t="s">
        <v>225</v>
      </c>
      <c r="F17" s="546"/>
      <c r="G17" s="547"/>
      <c r="H17" s="6">
        <v>1000</v>
      </c>
      <c r="I17" s="533">
        <v>1</v>
      </c>
      <c r="J17" s="534"/>
      <c r="K17" s="534"/>
      <c r="L17" s="535"/>
      <c r="M17" s="527">
        <v>2</v>
      </c>
      <c r="N17" s="527"/>
      <c r="O17" s="466">
        <f t="shared" si="0"/>
        <v>2000</v>
      </c>
      <c r="P17" s="467"/>
      <c r="Q17" s="467"/>
      <c r="R17" s="467"/>
      <c r="S17" s="467"/>
      <c r="T17" s="468"/>
      <c r="U17" s="523">
        <v>800</v>
      </c>
      <c r="V17" s="523"/>
      <c r="W17" s="523"/>
      <c r="X17" s="466"/>
      <c r="Y17" s="467"/>
      <c r="Z17" s="468"/>
      <c r="AA17" s="469">
        <v>1200</v>
      </c>
      <c r="AB17" s="469"/>
      <c r="AC17" s="469"/>
      <c r="AD17" s="469"/>
      <c r="AE17" s="469"/>
      <c r="AF17" s="470"/>
      <c r="AR17" s="4" t="s">
        <v>172</v>
      </c>
    </row>
    <row r="18" spans="2:44" ht="27.75" customHeight="1">
      <c r="B18" s="549" t="s">
        <v>169</v>
      </c>
      <c r="C18" s="550"/>
      <c r="D18" s="543"/>
      <c r="E18" s="545" t="s">
        <v>232</v>
      </c>
      <c r="F18" s="546"/>
      <c r="G18" s="547"/>
      <c r="H18" s="6">
        <v>1000</v>
      </c>
      <c r="I18" s="551">
        <v>11</v>
      </c>
      <c r="J18" s="552"/>
      <c r="K18" s="552"/>
      <c r="L18" s="553"/>
      <c r="M18" s="554">
        <v>2</v>
      </c>
      <c r="N18" s="555"/>
      <c r="O18" s="466">
        <f t="shared" si="0"/>
        <v>22000</v>
      </c>
      <c r="P18" s="467"/>
      <c r="Q18" s="467"/>
      <c r="R18" s="467"/>
      <c r="S18" s="467"/>
      <c r="T18" s="468"/>
      <c r="U18" s="523">
        <v>8800</v>
      </c>
      <c r="V18" s="523"/>
      <c r="W18" s="523"/>
      <c r="X18" s="466"/>
      <c r="Y18" s="467"/>
      <c r="Z18" s="468"/>
      <c r="AA18" s="469">
        <v>13200</v>
      </c>
      <c r="AB18" s="469"/>
      <c r="AC18" s="469"/>
      <c r="AD18" s="469"/>
      <c r="AE18" s="469"/>
      <c r="AF18" s="470"/>
      <c r="AR18" s="4" t="s">
        <v>173</v>
      </c>
    </row>
    <row r="19" spans="2:44" ht="27.75" customHeight="1">
      <c r="B19" s="542" t="s">
        <v>170</v>
      </c>
      <c r="C19" s="543"/>
      <c r="D19" s="544"/>
      <c r="E19" s="545" t="s">
        <v>229</v>
      </c>
      <c r="F19" s="546"/>
      <c r="G19" s="547"/>
      <c r="H19" s="6">
        <v>12000</v>
      </c>
      <c r="I19" s="533">
        <v>1</v>
      </c>
      <c r="J19" s="534"/>
      <c r="K19" s="534"/>
      <c r="L19" s="535"/>
      <c r="M19" s="527">
        <v>1</v>
      </c>
      <c r="N19" s="527"/>
      <c r="O19" s="466">
        <f t="shared" si="0"/>
        <v>12000</v>
      </c>
      <c r="P19" s="467"/>
      <c r="Q19" s="467"/>
      <c r="R19" s="467"/>
      <c r="S19" s="467"/>
      <c r="T19" s="468"/>
      <c r="U19" s="523">
        <v>4800</v>
      </c>
      <c r="V19" s="523"/>
      <c r="W19" s="523"/>
      <c r="X19" s="466"/>
      <c r="Y19" s="467"/>
      <c r="Z19" s="468"/>
      <c r="AA19" s="469">
        <v>7200</v>
      </c>
      <c r="AB19" s="469"/>
      <c r="AC19" s="469"/>
      <c r="AD19" s="469"/>
      <c r="AE19" s="469"/>
      <c r="AF19" s="470"/>
      <c r="AR19" s="4" t="s">
        <v>174</v>
      </c>
    </row>
    <row r="20" spans="2:44" ht="27.75" customHeight="1">
      <c r="B20" s="549" t="s">
        <v>172</v>
      </c>
      <c r="C20" s="550"/>
      <c r="D20" s="543"/>
      <c r="E20" s="545" t="s">
        <v>234</v>
      </c>
      <c r="F20" s="546"/>
      <c r="G20" s="547"/>
      <c r="H20" s="6">
        <v>30000</v>
      </c>
      <c r="I20" s="551">
        <v>1</v>
      </c>
      <c r="J20" s="552"/>
      <c r="K20" s="552"/>
      <c r="L20" s="553"/>
      <c r="M20" s="554">
        <v>2</v>
      </c>
      <c r="N20" s="555"/>
      <c r="O20" s="466">
        <f t="shared" si="0"/>
        <v>60000</v>
      </c>
      <c r="P20" s="467"/>
      <c r="Q20" s="467"/>
      <c r="R20" s="467"/>
      <c r="S20" s="467"/>
      <c r="T20" s="468"/>
      <c r="U20" s="523">
        <v>24000</v>
      </c>
      <c r="V20" s="523"/>
      <c r="W20" s="523"/>
      <c r="X20" s="466"/>
      <c r="Y20" s="467"/>
      <c r="Z20" s="468"/>
      <c r="AA20" s="469">
        <v>36000</v>
      </c>
      <c r="AB20" s="469"/>
      <c r="AC20" s="469"/>
      <c r="AD20" s="469"/>
      <c r="AE20" s="469"/>
      <c r="AF20" s="470"/>
      <c r="AR20" s="4" t="s">
        <v>175</v>
      </c>
    </row>
    <row r="21" spans="2:44" ht="27.75" customHeight="1">
      <c r="B21" s="549" t="s">
        <v>176</v>
      </c>
      <c r="C21" s="550"/>
      <c r="D21" s="543"/>
      <c r="E21" s="545" t="s">
        <v>235</v>
      </c>
      <c r="F21" s="546"/>
      <c r="G21" s="547"/>
      <c r="H21" s="6">
        <v>756</v>
      </c>
      <c r="I21" s="551">
        <v>1</v>
      </c>
      <c r="J21" s="552"/>
      <c r="K21" s="552"/>
      <c r="L21" s="553"/>
      <c r="M21" s="554">
        <v>1</v>
      </c>
      <c r="N21" s="555"/>
      <c r="O21" s="466">
        <f>PRODUCT(H21,J21,M21)</f>
        <v>756</v>
      </c>
      <c r="P21" s="467"/>
      <c r="Q21" s="467"/>
      <c r="R21" s="467"/>
      <c r="S21" s="467"/>
      <c r="T21" s="468"/>
      <c r="U21" s="523">
        <v>302</v>
      </c>
      <c r="V21" s="523"/>
      <c r="W21" s="523"/>
      <c r="X21" s="466"/>
      <c r="Y21" s="467"/>
      <c r="Z21" s="468"/>
      <c r="AA21" s="469">
        <v>454</v>
      </c>
      <c r="AB21" s="469"/>
      <c r="AC21" s="469"/>
      <c r="AD21" s="469"/>
      <c r="AE21" s="469"/>
      <c r="AF21" s="470"/>
      <c r="AR21" s="4" t="s">
        <v>176</v>
      </c>
    </row>
    <row r="22" spans="2:44" ht="27.75" customHeight="1">
      <c r="B22" s="549"/>
      <c r="C22" s="550"/>
      <c r="D22" s="543"/>
      <c r="E22" s="545"/>
      <c r="F22" s="546"/>
      <c r="G22" s="547"/>
      <c r="H22" s="6"/>
      <c r="I22" s="551"/>
      <c r="J22" s="552"/>
      <c r="K22" s="552"/>
      <c r="L22" s="553"/>
      <c r="M22" s="554"/>
      <c r="N22" s="555"/>
      <c r="O22" s="466">
        <f>PRODUCT(H22,J22,M22)</f>
        <v>0</v>
      </c>
      <c r="P22" s="467"/>
      <c r="Q22" s="467"/>
      <c r="R22" s="467"/>
      <c r="S22" s="467"/>
      <c r="T22" s="468"/>
      <c r="U22" s="523"/>
      <c r="V22" s="523"/>
      <c r="W22" s="523"/>
      <c r="X22" s="466"/>
      <c r="Y22" s="467"/>
      <c r="Z22" s="468"/>
      <c r="AA22" s="469"/>
      <c r="AB22" s="469"/>
      <c r="AC22" s="469"/>
      <c r="AD22" s="469"/>
      <c r="AE22" s="469"/>
      <c r="AF22" s="470"/>
    </row>
    <row r="23" spans="2:44" ht="27.75" customHeight="1">
      <c r="B23" s="549"/>
      <c r="C23" s="550"/>
      <c r="D23" s="543"/>
      <c r="E23" s="545"/>
      <c r="F23" s="546"/>
      <c r="G23" s="547"/>
      <c r="H23" s="6"/>
      <c r="I23" s="551"/>
      <c r="J23" s="552"/>
      <c r="K23" s="552"/>
      <c r="L23" s="553"/>
      <c r="M23" s="554"/>
      <c r="N23" s="555"/>
      <c r="O23" s="466">
        <f>PRODUCT(H23,J23,M23)</f>
        <v>0</v>
      </c>
      <c r="P23" s="467"/>
      <c r="Q23" s="467"/>
      <c r="R23" s="467"/>
      <c r="S23" s="467"/>
      <c r="T23" s="468"/>
      <c r="U23" s="523"/>
      <c r="V23" s="523"/>
      <c r="W23" s="523"/>
      <c r="X23" s="466"/>
      <c r="Y23" s="467"/>
      <c r="Z23" s="468"/>
      <c r="AA23" s="469"/>
      <c r="AB23" s="469"/>
      <c r="AC23" s="469"/>
      <c r="AD23" s="469"/>
      <c r="AE23" s="469"/>
      <c r="AF23" s="470"/>
    </row>
    <row r="24" spans="2:44" ht="27.75" customHeight="1">
      <c r="B24" s="549"/>
      <c r="C24" s="550"/>
      <c r="D24" s="543"/>
      <c r="E24" s="545"/>
      <c r="F24" s="546"/>
      <c r="G24" s="547"/>
      <c r="H24" s="6"/>
      <c r="I24" s="551"/>
      <c r="J24" s="552"/>
      <c r="K24" s="552"/>
      <c r="L24" s="553"/>
      <c r="M24" s="554"/>
      <c r="N24" s="555"/>
      <c r="O24" s="466">
        <f>PRODUCT(H24,J24,M24)</f>
        <v>0</v>
      </c>
      <c r="P24" s="467"/>
      <c r="Q24" s="467"/>
      <c r="R24" s="467"/>
      <c r="S24" s="467"/>
      <c r="T24" s="468"/>
      <c r="U24" s="523"/>
      <c r="V24" s="523"/>
      <c r="W24" s="523"/>
      <c r="X24" s="466"/>
      <c r="Y24" s="467"/>
      <c r="Z24" s="468"/>
      <c r="AA24" s="469"/>
      <c r="AB24" s="469"/>
      <c r="AC24" s="469"/>
      <c r="AD24" s="469"/>
      <c r="AE24" s="469"/>
      <c r="AF24" s="470"/>
    </row>
    <row r="25" spans="2:44" ht="16.5" customHeight="1">
      <c r="B25" s="476" t="s">
        <v>177</v>
      </c>
      <c r="C25" s="477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82">
        <f>SUM(O11:T24)</f>
        <v>607756</v>
      </c>
      <c r="P25" s="483"/>
      <c r="Q25" s="483"/>
      <c r="R25" s="483"/>
      <c r="S25" s="483"/>
      <c r="T25" s="484"/>
      <c r="U25" s="488">
        <f>SUM(U11:W24)</f>
        <v>243102</v>
      </c>
      <c r="V25" s="488"/>
      <c r="W25" s="488"/>
      <c r="X25" s="488">
        <f>SUM(X11:Z24)</f>
        <v>0</v>
      </c>
      <c r="Y25" s="488"/>
      <c r="Z25" s="488"/>
      <c r="AA25" s="488">
        <f>SUM(AA11:AD24)</f>
        <v>364654</v>
      </c>
      <c r="AB25" s="488"/>
      <c r="AC25" s="488"/>
      <c r="AD25" s="488"/>
      <c r="AE25" s="462">
        <f>SUM(AE11:AF24)</f>
        <v>0</v>
      </c>
      <c r="AF25" s="463"/>
      <c r="AG25" s="561" t="s">
        <v>178</v>
      </c>
      <c r="AH25" s="474" t="str">
        <f>IF(U25+X25+AA25+AE25=O25,"ＯＫ","計算が間違っています")</f>
        <v>ＯＫ</v>
      </c>
    </row>
    <row r="26" spans="2:44" ht="23.25" customHeight="1">
      <c r="B26" s="479"/>
      <c r="C26" s="480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5"/>
      <c r="P26" s="486"/>
      <c r="Q26" s="486"/>
      <c r="R26" s="486"/>
      <c r="S26" s="486"/>
      <c r="T26" s="487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64"/>
      <c r="AF26" s="465"/>
      <c r="AG26" s="561"/>
      <c r="AH26" s="475"/>
    </row>
    <row r="27" spans="2:44" ht="12.75" customHeight="1"/>
    <row r="28" spans="2:44" ht="20.25" customHeight="1">
      <c r="B28" s="524" t="s">
        <v>179</v>
      </c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26"/>
      <c r="X28" s="502" t="s">
        <v>180</v>
      </c>
      <c r="Y28" s="503"/>
      <c r="Z28" s="503"/>
      <c r="AA28" s="503"/>
      <c r="AB28" s="504"/>
      <c r="AC28" s="505" t="s">
        <v>71</v>
      </c>
      <c r="AD28" s="503"/>
      <c r="AE28" s="503"/>
      <c r="AF28" s="506"/>
    </row>
    <row r="29" spans="2:44" ht="28.5" customHeight="1">
      <c r="B29" s="557"/>
      <c r="C29" s="510" t="s">
        <v>236</v>
      </c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1"/>
      <c r="X29" s="514" t="s">
        <v>168</v>
      </c>
      <c r="Y29" s="515"/>
      <c r="Z29" s="515"/>
      <c r="AA29" s="515"/>
      <c r="AB29" s="516"/>
      <c r="AC29" s="471">
        <v>6000</v>
      </c>
      <c r="AD29" s="472"/>
      <c r="AE29" s="472"/>
      <c r="AF29" s="473"/>
    </row>
    <row r="30" spans="2:44" ht="28.5" customHeight="1">
      <c r="B30" s="557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1"/>
      <c r="X30" s="514"/>
      <c r="Y30" s="515"/>
      <c r="Z30" s="515"/>
      <c r="AA30" s="515"/>
      <c r="AB30" s="516"/>
      <c r="AC30" s="471"/>
      <c r="AD30" s="472"/>
      <c r="AE30" s="472"/>
      <c r="AF30" s="473"/>
    </row>
    <row r="31" spans="2:44" ht="28.5" customHeight="1">
      <c r="B31" s="557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1"/>
      <c r="X31" s="514"/>
      <c r="Y31" s="515"/>
      <c r="Z31" s="515"/>
      <c r="AA31" s="515"/>
      <c r="AB31" s="516"/>
      <c r="AC31" s="471"/>
      <c r="AD31" s="472"/>
      <c r="AE31" s="472"/>
      <c r="AF31" s="473"/>
    </row>
    <row r="32" spans="2:44" ht="28.5" customHeight="1">
      <c r="B32" s="557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1"/>
      <c r="X32" s="514"/>
      <c r="Y32" s="515"/>
      <c r="Z32" s="515"/>
      <c r="AA32" s="515"/>
      <c r="AB32" s="516"/>
      <c r="AC32" s="471"/>
      <c r="AD32" s="472"/>
      <c r="AE32" s="472"/>
      <c r="AF32" s="473"/>
    </row>
    <row r="33" spans="2:32" ht="28.5" customHeight="1">
      <c r="B33" s="558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3"/>
      <c r="X33" s="517" t="s">
        <v>177</v>
      </c>
      <c r="Y33" s="518"/>
      <c r="Z33" s="518"/>
      <c r="AA33" s="518"/>
      <c r="AB33" s="519"/>
      <c r="AC33" s="520">
        <f>SUM(AC29:AF32)</f>
        <v>6000</v>
      </c>
      <c r="AD33" s="521"/>
      <c r="AE33" s="521"/>
      <c r="AF33" s="522"/>
    </row>
  </sheetData>
  <sheetProtection selectLockedCells="1" selectUnlockedCells="1"/>
  <mergeCells count="183">
    <mergeCell ref="B4:F4"/>
    <mergeCell ref="G4:AF4"/>
    <mergeCell ref="E1:G1"/>
    <mergeCell ref="H1:S1"/>
    <mergeCell ref="T1:AB1"/>
    <mergeCell ref="B3:C3"/>
    <mergeCell ref="D3:E3"/>
    <mergeCell ref="F3:AF3"/>
    <mergeCell ref="B5:F5"/>
    <mergeCell ref="G5:AF5"/>
    <mergeCell ref="AB7:AF7"/>
    <mergeCell ref="AB6:AF6"/>
    <mergeCell ref="U10:W10"/>
    <mergeCell ref="X10:Z10"/>
    <mergeCell ref="AA10:AD10"/>
    <mergeCell ref="AE10:AF10"/>
    <mergeCell ref="B9:G10"/>
    <mergeCell ref="H9:H10"/>
    <mergeCell ref="I9:L10"/>
    <mergeCell ref="M9:N10"/>
    <mergeCell ref="O9:T10"/>
    <mergeCell ref="U9:AF9"/>
    <mergeCell ref="B6:D7"/>
    <mergeCell ref="E6:F6"/>
    <mergeCell ref="G6:K6"/>
    <mergeCell ref="L6:P6"/>
    <mergeCell ref="Q6:W6"/>
    <mergeCell ref="X6:AA6"/>
    <mergeCell ref="E7:F7"/>
    <mergeCell ref="G7:K7"/>
    <mergeCell ref="L7:P7"/>
    <mergeCell ref="Q7:W7"/>
    <mergeCell ref="X7:AA7"/>
    <mergeCell ref="AA11:AD11"/>
    <mergeCell ref="AE11:AF11"/>
    <mergeCell ref="B11:D11"/>
    <mergeCell ref="E11:G11"/>
    <mergeCell ref="I11:L11"/>
    <mergeCell ref="M11:N11"/>
    <mergeCell ref="O11:T11"/>
    <mergeCell ref="U11:W11"/>
    <mergeCell ref="X11:Z11"/>
    <mergeCell ref="U12:W12"/>
    <mergeCell ref="X12:Z12"/>
    <mergeCell ref="AA12:AD12"/>
    <mergeCell ref="AE12:AF12"/>
    <mergeCell ref="B12:D12"/>
    <mergeCell ref="E12:G12"/>
    <mergeCell ref="I12:L12"/>
    <mergeCell ref="M12:N12"/>
    <mergeCell ref="O12:T12"/>
    <mergeCell ref="B13:D13"/>
    <mergeCell ref="E13:G13"/>
    <mergeCell ref="I13:L13"/>
    <mergeCell ref="M13:N13"/>
    <mergeCell ref="O13:T13"/>
    <mergeCell ref="U13:W13"/>
    <mergeCell ref="X13:Z13"/>
    <mergeCell ref="AA13:AD13"/>
    <mergeCell ref="AE13:AF13"/>
    <mergeCell ref="AA14:AD14"/>
    <mergeCell ref="AE14:AF14"/>
    <mergeCell ref="B14:D14"/>
    <mergeCell ref="E14:G14"/>
    <mergeCell ref="I14:L14"/>
    <mergeCell ref="M14:N14"/>
    <mergeCell ref="O14:T14"/>
    <mergeCell ref="U14:W14"/>
    <mergeCell ref="X14:Z14"/>
    <mergeCell ref="U15:W15"/>
    <mergeCell ref="X15:Z15"/>
    <mergeCell ref="AA15:AD15"/>
    <mergeCell ref="AE15:AF15"/>
    <mergeCell ref="B15:D15"/>
    <mergeCell ref="E15:G15"/>
    <mergeCell ref="I15:L15"/>
    <mergeCell ref="M15:N15"/>
    <mergeCell ref="O15:T15"/>
    <mergeCell ref="B16:D16"/>
    <mergeCell ref="E16:G16"/>
    <mergeCell ref="I16:L16"/>
    <mergeCell ref="M16:N16"/>
    <mergeCell ref="O16:T16"/>
    <mergeCell ref="U16:W16"/>
    <mergeCell ref="X16:Z16"/>
    <mergeCell ref="AA16:AD16"/>
    <mergeCell ref="AE16:AF16"/>
    <mergeCell ref="AA17:AD17"/>
    <mergeCell ref="AE17:AF17"/>
    <mergeCell ref="B17:D17"/>
    <mergeCell ref="E17:G17"/>
    <mergeCell ref="I17:L17"/>
    <mergeCell ref="M17:N17"/>
    <mergeCell ref="O17:T17"/>
    <mergeCell ref="U17:W17"/>
    <mergeCell ref="X17:Z17"/>
    <mergeCell ref="U18:W18"/>
    <mergeCell ref="X18:Z18"/>
    <mergeCell ref="AA18:AD18"/>
    <mergeCell ref="AE18:AF18"/>
    <mergeCell ref="B18:D18"/>
    <mergeCell ref="E18:G18"/>
    <mergeCell ref="I18:L18"/>
    <mergeCell ref="M18:N18"/>
    <mergeCell ref="O18:T18"/>
    <mergeCell ref="B19:D19"/>
    <mergeCell ref="E19:G19"/>
    <mergeCell ref="I19:L19"/>
    <mergeCell ref="M19:N19"/>
    <mergeCell ref="O19:T19"/>
    <mergeCell ref="U19:W19"/>
    <mergeCell ref="X19:Z19"/>
    <mergeCell ref="AA19:AD19"/>
    <mergeCell ref="AE19:AF19"/>
    <mergeCell ref="AA20:AD20"/>
    <mergeCell ref="AE20:AF20"/>
    <mergeCell ref="B20:D20"/>
    <mergeCell ref="E20:G20"/>
    <mergeCell ref="I20:L20"/>
    <mergeCell ref="M20:N20"/>
    <mergeCell ref="O20:T20"/>
    <mergeCell ref="U20:W20"/>
    <mergeCell ref="X20:Z20"/>
    <mergeCell ref="AA22:AD22"/>
    <mergeCell ref="AE22:AF22"/>
    <mergeCell ref="U21:W21"/>
    <mergeCell ref="X21:Z21"/>
    <mergeCell ref="AA21:AD21"/>
    <mergeCell ref="AE21:AF21"/>
    <mergeCell ref="B21:D21"/>
    <mergeCell ref="E21:G21"/>
    <mergeCell ref="I21:L21"/>
    <mergeCell ref="M21:N21"/>
    <mergeCell ref="O21:T21"/>
    <mergeCell ref="E23:G23"/>
    <mergeCell ref="I23:L23"/>
    <mergeCell ref="M23:N23"/>
    <mergeCell ref="O23:T23"/>
    <mergeCell ref="U23:W23"/>
    <mergeCell ref="X23:Z23"/>
    <mergeCell ref="B22:D22"/>
    <mergeCell ref="E22:G22"/>
    <mergeCell ref="I22:L22"/>
    <mergeCell ref="M22:N22"/>
    <mergeCell ref="O22:T22"/>
    <mergeCell ref="U22:W22"/>
    <mergeCell ref="X22:Z22"/>
    <mergeCell ref="C29:W33"/>
    <mergeCell ref="B29:B33"/>
    <mergeCell ref="AP10:AR10"/>
    <mergeCell ref="B28:W28"/>
    <mergeCell ref="B25:N26"/>
    <mergeCell ref="O25:T26"/>
    <mergeCell ref="U25:W26"/>
    <mergeCell ref="X25:Z26"/>
    <mergeCell ref="AA25:AD26"/>
    <mergeCell ref="AE25:AF26"/>
    <mergeCell ref="AG25:AG26"/>
    <mergeCell ref="AH25:AH26"/>
    <mergeCell ref="U24:W24"/>
    <mergeCell ref="X24:Z24"/>
    <mergeCell ref="AA24:AD24"/>
    <mergeCell ref="AE24:AF24"/>
    <mergeCell ref="B24:D24"/>
    <mergeCell ref="E24:G24"/>
    <mergeCell ref="I24:L24"/>
    <mergeCell ref="M24:N24"/>
    <mergeCell ref="O24:T24"/>
    <mergeCell ref="AA23:AD23"/>
    <mergeCell ref="AE23:AF23"/>
    <mergeCell ref="B23:D23"/>
    <mergeCell ref="X28:AB28"/>
    <mergeCell ref="AC28:AF28"/>
    <mergeCell ref="X29:AB29"/>
    <mergeCell ref="X30:AB30"/>
    <mergeCell ref="X31:AB31"/>
    <mergeCell ref="X32:AB32"/>
    <mergeCell ref="X33:AB33"/>
    <mergeCell ref="AC29:AF29"/>
    <mergeCell ref="AC30:AF30"/>
    <mergeCell ref="AC31:AF31"/>
    <mergeCell ref="AC32:AF32"/>
    <mergeCell ref="AC33:AF33"/>
  </mergeCells>
  <phoneticPr fontId="2"/>
  <conditionalFormatting sqref="O11:AF26">
    <cfRule type="cellIs" dxfId="2" priority="7" operator="equal">
      <formula>0</formula>
    </cfRule>
  </conditionalFormatting>
  <conditionalFormatting sqref="B1:B29 A1:A33 C1:W27 AG1:XFD24 AG27:XFD33 AI25:XFD26 Y1:AF27 AC28 X1:X28">
    <cfRule type="cellIs" dxfId="1" priority="6" operator="equal">
      <formula>0</formula>
    </cfRule>
  </conditionalFormatting>
  <conditionalFormatting sqref="AG25:AH26">
    <cfRule type="cellIs" dxfId="0" priority="1" operator="equal">
      <formula>0</formula>
    </cfRule>
  </conditionalFormatting>
  <dataValidations count="4">
    <dataValidation showInputMessage="1" showErrorMessage="1" sqref="E16:E24 E11:E13" xr:uid="{00000000-0002-0000-0600-000000000000}"/>
    <dataValidation type="list" allowBlank="1" showInputMessage="1" showErrorMessage="1" sqref="H1:S1" xr:uid="{00000000-0002-0000-0600-000001000000}">
      <formula1>$AP$11:$AP$13</formula1>
    </dataValidation>
    <dataValidation type="list" showInputMessage="1" showErrorMessage="1" sqref="B22:B24 X29:X32" xr:uid="{00000000-0002-0000-0600-000002000000}">
      <formula1>$AR$11:$AR$21</formula1>
    </dataValidation>
    <dataValidation type="list" showInputMessage="1" showErrorMessage="1" sqref="C11:C17 C19 B11:B21" xr:uid="{00000000-0002-0000-0600-000003000000}">
      <formula1>$DG$12:$DG$22</formula1>
    </dataValidation>
  </dataValidations>
  <pageMargins left="0.6692913385826772" right="0.23622047244094491" top="0.62992125984251968" bottom="0.35433070866141736" header="0.31496062992125984" footer="0.31496062992125984"/>
  <pageSetup paperSize="9" orientation="portrait" r:id="rId1"/>
  <headerFooter>
    <oddHeader>&amp;L&amp;E様　式　③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5253D-3BCF-4610-B9D3-8D7D8D7FBD0D}">
  <sheetPr codeName="Sheet5">
    <tabColor rgb="FFFFFF00"/>
  </sheetPr>
  <dimension ref="A1:IV77"/>
  <sheetViews>
    <sheetView zoomScaleNormal="100" zoomScaleSheetLayoutView="100" workbookViewId="0"/>
  </sheetViews>
  <sheetFormatPr defaultRowHeight="13.5"/>
  <cols>
    <col min="1" max="2" width="3.625" style="112" customWidth="1"/>
    <col min="3" max="5" width="11.125" style="112" customWidth="1"/>
    <col min="6" max="6" width="8.125" style="122" customWidth="1"/>
    <col min="7" max="7" width="1.875" style="112" customWidth="1"/>
    <col min="8" max="11" width="12.25" style="112" customWidth="1"/>
    <col min="12" max="12" width="9" style="112"/>
    <col min="13" max="13" width="13.625" style="112" customWidth="1"/>
    <col min="14" max="256" width="9" style="112"/>
    <col min="257" max="258" width="3.625" style="112" customWidth="1"/>
    <col min="259" max="261" width="11.125" style="112" customWidth="1"/>
    <col min="262" max="262" width="8.125" style="112" customWidth="1"/>
    <col min="263" max="263" width="1.875" style="112" customWidth="1"/>
    <col min="264" max="267" width="12.25" style="112" customWidth="1"/>
    <col min="268" max="268" width="9" style="112"/>
    <col min="269" max="269" width="13.625" style="112" customWidth="1"/>
    <col min="270" max="512" width="9" style="112"/>
    <col min="513" max="514" width="3.625" style="112" customWidth="1"/>
    <col min="515" max="517" width="11.125" style="112" customWidth="1"/>
    <col min="518" max="518" width="8.125" style="112" customWidth="1"/>
    <col min="519" max="519" width="1.875" style="112" customWidth="1"/>
    <col min="520" max="523" width="12.25" style="112" customWidth="1"/>
    <col min="524" max="524" width="9" style="112"/>
    <col min="525" max="525" width="13.625" style="112" customWidth="1"/>
    <col min="526" max="768" width="9" style="112"/>
    <col min="769" max="770" width="3.625" style="112" customWidth="1"/>
    <col min="771" max="773" width="11.125" style="112" customWidth="1"/>
    <col min="774" max="774" width="8.125" style="112" customWidth="1"/>
    <col min="775" max="775" width="1.875" style="112" customWidth="1"/>
    <col min="776" max="779" width="12.25" style="112" customWidth="1"/>
    <col min="780" max="780" width="9" style="112"/>
    <col min="781" max="781" width="13.625" style="112" customWidth="1"/>
    <col min="782" max="1024" width="9" style="112"/>
    <col min="1025" max="1026" width="3.625" style="112" customWidth="1"/>
    <col min="1027" max="1029" width="11.125" style="112" customWidth="1"/>
    <col min="1030" max="1030" width="8.125" style="112" customWidth="1"/>
    <col min="1031" max="1031" width="1.875" style="112" customWidth="1"/>
    <col min="1032" max="1035" width="12.25" style="112" customWidth="1"/>
    <col min="1036" max="1036" width="9" style="112"/>
    <col min="1037" max="1037" width="13.625" style="112" customWidth="1"/>
    <col min="1038" max="1280" width="9" style="112"/>
    <col min="1281" max="1282" width="3.625" style="112" customWidth="1"/>
    <col min="1283" max="1285" width="11.125" style="112" customWidth="1"/>
    <col min="1286" max="1286" width="8.125" style="112" customWidth="1"/>
    <col min="1287" max="1287" width="1.875" style="112" customWidth="1"/>
    <col min="1288" max="1291" width="12.25" style="112" customWidth="1"/>
    <col min="1292" max="1292" width="9" style="112"/>
    <col min="1293" max="1293" width="13.625" style="112" customWidth="1"/>
    <col min="1294" max="1536" width="9" style="112"/>
    <col min="1537" max="1538" width="3.625" style="112" customWidth="1"/>
    <col min="1539" max="1541" width="11.125" style="112" customWidth="1"/>
    <col min="1542" max="1542" width="8.125" style="112" customWidth="1"/>
    <col min="1543" max="1543" width="1.875" style="112" customWidth="1"/>
    <col min="1544" max="1547" width="12.25" style="112" customWidth="1"/>
    <col min="1548" max="1548" width="9" style="112"/>
    <col min="1549" max="1549" width="13.625" style="112" customWidth="1"/>
    <col min="1550" max="1792" width="9" style="112"/>
    <col min="1793" max="1794" width="3.625" style="112" customWidth="1"/>
    <col min="1795" max="1797" width="11.125" style="112" customWidth="1"/>
    <col min="1798" max="1798" width="8.125" style="112" customWidth="1"/>
    <col min="1799" max="1799" width="1.875" style="112" customWidth="1"/>
    <col min="1800" max="1803" width="12.25" style="112" customWidth="1"/>
    <col min="1804" max="1804" width="9" style="112"/>
    <col min="1805" max="1805" width="13.625" style="112" customWidth="1"/>
    <col min="1806" max="2048" width="9" style="112"/>
    <col min="2049" max="2050" width="3.625" style="112" customWidth="1"/>
    <col min="2051" max="2053" width="11.125" style="112" customWidth="1"/>
    <col min="2054" max="2054" width="8.125" style="112" customWidth="1"/>
    <col min="2055" max="2055" width="1.875" style="112" customWidth="1"/>
    <col min="2056" max="2059" width="12.25" style="112" customWidth="1"/>
    <col min="2060" max="2060" width="9" style="112"/>
    <col min="2061" max="2061" width="13.625" style="112" customWidth="1"/>
    <col min="2062" max="2304" width="9" style="112"/>
    <col min="2305" max="2306" width="3.625" style="112" customWidth="1"/>
    <col min="2307" max="2309" width="11.125" style="112" customWidth="1"/>
    <col min="2310" max="2310" width="8.125" style="112" customWidth="1"/>
    <col min="2311" max="2311" width="1.875" style="112" customWidth="1"/>
    <col min="2312" max="2315" width="12.25" style="112" customWidth="1"/>
    <col min="2316" max="2316" width="9" style="112"/>
    <col min="2317" max="2317" width="13.625" style="112" customWidth="1"/>
    <col min="2318" max="2560" width="9" style="112"/>
    <col min="2561" max="2562" width="3.625" style="112" customWidth="1"/>
    <col min="2563" max="2565" width="11.125" style="112" customWidth="1"/>
    <col min="2566" max="2566" width="8.125" style="112" customWidth="1"/>
    <col min="2567" max="2567" width="1.875" style="112" customWidth="1"/>
    <col min="2568" max="2571" width="12.25" style="112" customWidth="1"/>
    <col min="2572" max="2572" width="9" style="112"/>
    <col min="2573" max="2573" width="13.625" style="112" customWidth="1"/>
    <col min="2574" max="2816" width="9" style="112"/>
    <col min="2817" max="2818" width="3.625" style="112" customWidth="1"/>
    <col min="2819" max="2821" width="11.125" style="112" customWidth="1"/>
    <col min="2822" max="2822" width="8.125" style="112" customWidth="1"/>
    <col min="2823" max="2823" width="1.875" style="112" customWidth="1"/>
    <col min="2824" max="2827" width="12.25" style="112" customWidth="1"/>
    <col min="2828" max="2828" width="9" style="112"/>
    <col min="2829" max="2829" width="13.625" style="112" customWidth="1"/>
    <col min="2830" max="3072" width="9" style="112"/>
    <col min="3073" max="3074" width="3.625" style="112" customWidth="1"/>
    <col min="3075" max="3077" width="11.125" style="112" customWidth="1"/>
    <col min="3078" max="3078" width="8.125" style="112" customWidth="1"/>
    <col min="3079" max="3079" width="1.875" style="112" customWidth="1"/>
    <col min="3080" max="3083" width="12.25" style="112" customWidth="1"/>
    <col min="3084" max="3084" width="9" style="112"/>
    <col min="3085" max="3085" width="13.625" style="112" customWidth="1"/>
    <col min="3086" max="3328" width="9" style="112"/>
    <col min="3329" max="3330" width="3.625" style="112" customWidth="1"/>
    <col min="3331" max="3333" width="11.125" style="112" customWidth="1"/>
    <col min="3334" max="3334" width="8.125" style="112" customWidth="1"/>
    <col min="3335" max="3335" width="1.875" style="112" customWidth="1"/>
    <col min="3336" max="3339" width="12.25" style="112" customWidth="1"/>
    <col min="3340" max="3340" width="9" style="112"/>
    <col min="3341" max="3341" width="13.625" style="112" customWidth="1"/>
    <col min="3342" max="3584" width="9" style="112"/>
    <col min="3585" max="3586" width="3.625" style="112" customWidth="1"/>
    <col min="3587" max="3589" width="11.125" style="112" customWidth="1"/>
    <col min="3590" max="3590" width="8.125" style="112" customWidth="1"/>
    <col min="3591" max="3591" width="1.875" style="112" customWidth="1"/>
    <col min="3592" max="3595" width="12.25" style="112" customWidth="1"/>
    <col min="3596" max="3596" width="9" style="112"/>
    <col min="3597" max="3597" width="13.625" style="112" customWidth="1"/>
    <col min="3598" max="3840" width="9" style="112"/>
    <col min="3841" max="3842" width="3.625" style="112" customWidth="1"/>
    <col min="3843" max="3845" width="11.125" style="112" customWidth="1"/>
    <col min="3846" max="3846" width="8.125" style="112" customWidth="1"/>
    <col min="3847" max="3847" width="1.875" style="112" customWidth="1"/>
    <col min="3848" max="3851" width="12.25" style="112" customWidth="1"/>
    <col min="3852" max="3852" width="9" style="112"/>
    <col min="3853" max="3853" width="13.625" style="112" customWidth="1"/>
    <col min="3854" max="4096" width="9" style="112"/>
    <col min="4097" max="4098" width="3.625" style="112" customWidth="1"/>
    <col min="4099" max="4101" width="11.125" style="112" customWidth="1"/>
    <col min="4102" max="4102" width="8.125" style="112" customWidth="1"/>
    <col min="4103" max="4103" width="1.875" style="112" customWidth="1"/>
    <col min="4104" max="4107" width="12.25" style="112" customWidth="1"/>
    <col min="4108" max="4108" width="9" style="112"/>
    <col min="4109" max="4109" width="13.625" style="112" customWidth="1"/>
    <col min="4110" max="4352" width="9" style="112"/>
    <col min="4353" max="4354" width="3.625" style="112" customWidth="1"/>
    <col min="4355" max="4357" width="11.125" style="112" customWidth="1"/>
    <col min="4358" max="4358" width="8.125" style="112" customWidth="1"/>
    <col min="4359" max="4359" width="1.875" style="112" customWidth="1"/>
    <col min="4360" max="4363" width="12.25" style="112" customWidth="1"/>
    <col min="4364" max="4364" width="9" style="112"/>
    <col min="4365" max="4365" width="13.625" style="112" customWidth="1"/>
    <col min="4366" max="4608" width="9" style="112"/>
    <col min="4609" max="4610" width="3.625" style="112" customWidth="1"/>
    <col min="4611" max="4613" width="11.125" style="112" customWidth="1"/>
    <col min="4614" max="4614" width="8.125" style="112" customWidth="1"/>
    <col min="4615" max="4615" width="1.875" style="112" customWidth="1"/>
    <col min="4616" max="4619" width="12.25" style="112" customWidth="1"/>
    <col min="4620" max="4620" width="9" style="112"/>
    <col min="4621" max="4621" width="13.625" style="112" customWidth="1"/>
    <col min="4622" max="4864" width="9" style="112"/>
    <col min="4865" max="4866" width="3.625" style="112" customWidth="1"/>
    <col min="4867" max="4869" width="11.125" style="112" customWidth="1"/>
    <col min="4870" max="4870" width="8.125" style="112" customWidth="1"/>
    <col min="4871" max="4871" width="1.875" style="112" customWidth="1"/>
    <col min="4872" max="4875" width="12.25" style="112" customWidth="1"/>
    <col min="4876" max="4876" width="9" style="112"/>
    <col min="4877" max="4877" width="13.625" style="112" customWidth="1"/>
    <col min="4878" max="5120" width="9" style="112"/>
    <col min="5121" max="5122" width="3.625" style="112" customWidth="1"/>
    <col min="5123" max="5125" width="11.125" style="112" customWidth="1"/>
    <col min="5126" max="5126" width="8.125" style="112" customWidth="1"/>
    <col min="5127" max="5127" width="1.875" style="112" customWidth="1"/>
    <col min="5128" max="5131" width="12.25" style="112" customWidth="1"/>
    <col min="5132" max="5132" width="9" style="112"/>
    <col min="5133" max="5133" width="13.625" style="112" customWidth="1"/>
    <col min="5134" max="5376" width="9" style="112"/>
    <col min="5377" max="5378" width="3.625" style="112" customWidth="1"/>
    <col min="5379" max="5381" width="11.125" style="112" customWidth="1"/>
    <col min="5382" max="5382" width="8.125" style="112" customWidth="1"/>
    <col min="5383" max="5383" width="1.875" style="112" customWidth="1"/>
    <col min="5384" max="5387" width="12.25" style="112" customWidth="1"/>
    <col min="5388" max="5388" width="9" style="112"/>
    <col min="5389" max="5389" width="13.625" style="112" customWidth="1"/>
    <col min="5390" max="5632" width="9" style="112"/>
    <col min="5633" max="5634" width="3.625" style="112" customWidth="1"/>
    <col min="5635" max="5637" width="11.125" style="112" customWidth="1"/>
    <col min="5638" max="5638" width="8.125" style="112" customWidth="1"/>
    <col min="5639" max="5639" width="1.875" style="112" customWidth="1"/>
    <col min="5640" max="5643" width="12.25" style="112" customWidth="1"/>
    <col min="5644" max="5644" width="9" style="112"/>
    <col min="5645" max="5645" width="13.625" style="112" customWidth="1"/>
    <col min="5646" max="5888" width="9" style="112"/>
    <col min="5889" max="5890" width="3.625" style="112" customWidth="1"/>
    <col min="5891" max="5893" width="11.125" style="112" customWidth="1"/>
    <col min="5894" max="5894" width="8.125" style="112" customWidth="1"/>
    <col min="5895" max="5895" width="1.875" style="112" customWidth="1"/>
    <col min="5896" max="5899" width="12.25" style="112" customWidth="1"/>
    <col min="5900" max="5900" width="9" style="112"/>
    <col min="5901" max="5901" width="13.625" style="112" customWidth="1"/>
    <col min="5902" max="6144" width="9" style="112"/>
    <col min="6145" max="6146" width="3.625" style="112" customWidth="1"/>
    <col min="6147" max="6149" width="11.125" style="112" customWidth="1"/>
    <col min="6150" max="6150" width="8.125" style="112" customWidth="1"/>
    <col min="6151" max="6151" width="1.875" style="112" customWidth="1"/>
    <col min="6152" max="6155" width="12.25" style="112" customWidth="1"/>
    <col min="6156" max="6156" width="9" style="112"/>
    <col min="6157" max="6157" width="13.625" style="112" customWidth="1"/>
    <col min="6158" max="6400" width="9" style="112"/>
    <col min="6401" max="6402" width="3.625" style="112" customWidth="1"/>
    <col min="6403" max="6405" width="11.125" style="112" customWidth="1"/>
    <col min="6406" max="6406" width="8.125" style="112" customWidth="1"/>
    <col min="6407" max="6407" width="1.875" style="112" customWidth="1"/>
    <col min="6408" max="6411" width="12.25" style="112" customWidth="1"/>
    <col min="6412" max="6412" width="9" style="112"/>
    <col min="6413" max="6413" width="13.625" style="112" customWidth="1"/>
    <col min="6414" max="6656" width="9" style="112"/>
    <col min="6657" max="6658" width="3.625" style="112" customWidth="1"/>
    <col min="6659" max="6661" width="11.125" style="112" customWidth="1"/>
    <col min="6662" max="6662" width="8.125" style="112" customWidth="1"/>
    <col min="6663" max="6663" width="1.875" style="112" customWidth="1"/>
    <col min="6664" max="6667" width="12.25" style="112" customWidth="1"/>
    <col min="6668" max="6668" width="9" style="112"/>
    <col min="6669" max="6669" width="13.625" style="112" customWidth="1"/>
    <col min="6670" max="6912" width="9" style="112"/>
    <col min="6913" max="6914" width="3.625" style="112" customWidth="1"/>
    <col min="6915" max="6917" width="11.125" style="112" customWidth="1"/>
    <col min="6918" max="6918" width="8.125" style="112" customWidth="1"/>
    <col min="6919" max="6919" width="1.875" style="112" customWidth="1"/>
    <col min="6920" max="6923" width="12.25" style="112" customWidth="1"/>
    <col min="6924" max="6924" width="9" style="112"/>
    <col min="6925" max="6925" width="13.625" style="112" customWidth="1"/>
    <col min="6926" max="7168" width="9" style="112"/>
    <col min="7169" max="7170" width="3.625" style="112" customWidth="1"/>
    <col min="7171" max="7173" width="11.125" style="112" customWidth="1"/>
    <col min="7174" max="7174" width="8.125" style="112" customWidth="1"/>
    <col min="7175" max="7175" width="1.875" style="112" customWidth="1"/>
    <col min="7176" max="7179" width="12.25" style="112" customWidth="1"/>
    <col min="7180" max="7180" width="9" style="112"/>
    <col min="7181" max="7181" width="13.625" style="112" customWidth="1"/>
    <col min="7182" max="7424" width="9" style="112"/>
    <col min="7425" max="7426" width="3.625" style="112" customWidth="1"/>
    <col min="7427" max="7429" width="11.125" style="112" customWidth="1"/>
    <col min="7430" max="7430" width="8.125" style="112" customWidth="1"/>
    <col min="7431" max="7431" width="1.875" style="112" customWidth="1"/>
    <col min="7432" max="7435" width="12.25" style="112" customWidth="1"/>
    <col min="7436" max="7436" width="9" style="112"/>
    <col min="7437" max="7437" width="13.625" style="112" customWidth="1"/>
    <col min="7438" max="7680" width="9" style="112"/>
    <col min="7681" max="7682" width="3.625" style="112" customWidth="1"/>
    <col min="7683" max="7685" width="11.125" style="112" customWidth="1"/>
    <col min="7686" max="7686" width="8.125" style="112" customWidth="1"/>
    <col min="7687" max="7687" width="1.875" style="112" customWidth="1"/>
    <col min="7688" max="7691" width="12.25" style="112" customWidth="1"/>
    <col min="7692" max="7692" width="9" style="112"/>
    <col min="7693" max="7693" width="13.625" style="112" customWidth="1"/>
    <col min="7694" max="7936" width="9" style="112"/>
    <col min="7937" max="7938" width="3.625" style="112" customWidth="1"/>
    <col min="7939" max="7941" width="11.125" style="112" customWidth="1"/>
    <col min="7942" max="7942" width="8.125" style="112" customWidth="1"/>
    <col min="7943" max="7943" width="1.875" style="112" customWidth="1"/>
    <col min="7944" max="7947" width="12.25" style="112" customWidth="1"/>
    <col min="7948" max="7948" width="9" style="112"/>
    <col min="7949" max="7949" width="13.625" style="112" customWidth="1"/>
    <col min="7950" max="8192" width="9" style="112"/>
    <col min="8193" max="8194" width="3.625" style="112" customWidth="1"/>
    <col min="8195" max="8197" width="11.125" style="112" customWidth="1"/>
    <col min="8198" max="8198" width="8.125" style="112" customWidth="1"/>
    <col min="8199" max="8199" width="1.875" style="112" customWidth="1"/>
    <col min="8200" max="8203" width="12.25" style="112" customWidth="1"/>
    <col min="8204" max="8204" width="9" style="112"/>
    <col min="8205" max="8205" width="13.625" style="112" customWidth="1"/>
    <col min="8206" max="8448" width="9" style="112"/>
    <col min="8449" max="8450" width="3.625" style="112" customWidth="1"/>
    <col min="8451" max="8453" width="11.125" style="112" customWidth="1"/>
    <col min="8454" max="8454" width="8.125" style="112" customWidth="1"/>
    <col min="8455" max="8455" width="1.875" style="112" customWidth="1"/>
    <col min="8456" max="8459" width="12.25" style="112" customWidth="1"/>
    <col min="8460" max="8460" width="9" style="112"/>
    <col min="8461" max="8461" width="13.625" style="112" customWidth="1"/>
    <col min="8462" max="8704" width="9" style="112"/>
    <col min="8705" max="8706" width="3.625" style="112" customWidth="1"/>
    <col min="8707" max="8709" width="11.125" style="112" customWidth="1"/>
    <col min="8710" max="8710" width="8.125" style="112" customWidth="1"/>
    <col min="8711" max="8711" width="1.875" style="112" customWidth="1"/>
    <col min="8712" max="8715" width="12.25" style="112" customWidth="1"/>
    <col min="8716" max="8716" width="9" style="112"/>
    <col min="8717" max="8717" width="13.625" style="112" customWidth="1"/>
    <col min="8718" max="8960" width="9" style="112"/>
    <col min="8961" max="8962" width="3.625" style="112" customWidth="1"/>
    <col min="8963" max="8965" width="11.125" style="112" customWidth="1"/>
    <col min="8966" max="8966" width="8.125" style="112" customWidth="1"/>
    <col min="8967" max="8967" width="1.875" style="112" customWidth="1"/>
    <col min="8968" max="8971" width="12.25" style="112" customWidth="1"/>
    <col min="8972" max="8972" width="9" style="112"/>
    <col min="8973" max="8973" width="13.625" style="112" customWidth="1"/>
    <col min="8974" max="9216" width="9" style="112"/>
    <col min="9217" max="9218" width="3.625" style="112" customWidth="1"/>
    <col min="9219" max="9221" width="11.125" style="112" customWidth="1"/>
    <col min="9222" max="9222" width="8.125" style="112" customWidth="1"/>
    <col min="9223" max="9223" width="1.875" style="112" customWidth="1"/>
    <col min="9224" max="9227" width="12.25" style="112" customWidth="1"/>
    <col min="9228" max="9228" width="9" style="112"/>
    <col min="9229" max="9229" width="13.625" style="112" customWidth="1"/>
    <col min="9230" max="9472" width="9" style="112"/>
    <col min="9473" max="9474" width="3.625" style="112" customWidth="1"/>
    <col min="9475" max="9477" width="11.125" style="112" customWidth="1"/>
    <col min="9478" max="9478" width="8.125" style="112" customWidth="1"/>
    <col min="9479" max="9479" width="1.875" style="112" customWidth="1"/>
    <col min="9480" max="9483" width="12.25" style="112" customWidth="1"/>
    <col min="9484" max="9484" width="9" style="112"/>
    <col min="9485" max="9485" width="13.625" style="112" customWidth="1"/>
    <col min="9486" max="9728" width="9" style="112"/>
    <col min="9729" max="9730" width="3.625" style="112" customWidth="1"/>
    <col min="9731" max="9733" width="11.125" style="112" customWidth="1"/>
    <col min="9734" max="9734" width="8.125" style="112" customWidth="1"/>
    <col min="9735" max="9735" width="1.875" style="112" customWidth="1"/>
    <col min="9736" max="9739" width="12.25" style="112" customWidth="1"/>
    <col min="9740" max="9740" width="9" style="112"/>
    <col min="9741" max="9741" width="13.625" style="112" customWidth="1"/>
    <col min="9742" max="9984" width="9" style="112"/>
    <col min="9985" max="9986" width="3.625" style="112" customWidth="1"/>
    <col min="9987" max="9989" width="11.125" style="112" customWidth="1"/>
    <col min="9990" max="9990" width="8.125" style="112" customWidth="1"/>
    <col min="9991" max="9991" width="1.875" style="112" customWidth="1"/>
    <col min="9992" max="9995" width="12.25" style="112" customWidth="1"/>
    <col min="9996" max="9996" width="9" style="112"/>
    <col min="9997" max="9997" width="13.625" style="112" customWidth="1"/>
    <col min="9998" max="10240" width="9" style="112"/>
    <col min="10241" max="10242" width="3.625" style="112" customWidth="1"/>
    <col min="10243" max="10245" width="11.125" style="112" customWidth="1"/>
    <col min="10246" max="10246" width="8.125" style="112" customWidth="1"/>
    <col min="10247" max="10247" width="1.875" style="112" customWidth="1"/>
    <col min="10248" max="10251" width="12.25" style="112" customWidth="1"/>
    <col min="10252" max="10252" width="9" style="112"/>
    <col min="10253" max="10253" width="13.625" style="112" customWidth="1"/>
    <col min="10254" max="10496" width="9" style="112"/>
    <col min="10497" max="10498" width="3.625" style="112" customWidth="1"/>
    <col min="10499" max="10501" width="11.125" style="112" customWidth="1"/>
    <col min="10502" max="10502" width="8.125" style="112" customWidth="1"/>
    <col min="10503" max="10503" width="1.875" style="112" customWidth="1"/>
    <col min="10504" max="10507" width="12.25" style="112" customWidth="1"/>
    <col min="10508" max="10508" width="9" style="112"/>
    <col min="10509" max="10509" width="13.625" style="112" customWidth="1"/>
    <col min="10510" max="10752" width="9" style="112"/>
    <col min="10753" max="10754" width="3.625" style="112" customWidth="1"/>
    <col min="10755" max="10757" width="11.125" style="112" customWidth="1"/>
    <col min="10758" max="10758" width="8.125" style="112" customWidth="1"/>
    <col min="10759" max="10759" width="1.875" style="112" customWidth="1"/>
    <col min="10760" max="10763" width="12.25" style="112" customWidth="1"/>
    <col min="10764" max="10764" width="9" style="112"/>
    <col min="10765" max="10765" width="13.625" style="112" customWidth="1"/>
    <col min="10766" max="11008" width="9" style="112"/>
    <col min="11009" max="11010" width="3.625" style="112" customWidth="1"/>
    <col min="11011" max="11013" width="11.125" style="112" customWidth="1"/>
    <col min="11014" max="11014" width="8.125" style="112" customWidth="1"/>
    <col min="11015" max="11015" width="1.875" style="112" customWidth="1"/>
    <col min="11016" max="11019" width="12.25" style="112" customWidth="1"/>
    <col min="11020" max="11020" width="9" style="112"/>
    <col min="11021" max="11021" width="13.625" style="112" customWidth="1"/>
    <col min="11022" max="11264" width="9" style="112"/>
    <col min="11265" max="11266" width="3.625" style="112" customWidth="1"/>
    <col min="11267" max="11269" width="11.125" style="112" customWidth="1"/>
    <col min="11270" max="11270" width="8.125" style="112" customWidth="1"/>
    <col min="11271" max="11271" width="1.875" style="112" customWidth="1"/>
    <col min="11272" max="11275" width="12.25" style="112" customWidth="1"/>
    <col min="11276" max="11276" width="9" style="112"/>
    <col min="11277" max="11277" width="13.625" style="112" customWidth="1"/>
    <col min="11278" max="11520" width="9" style="112"/>
    <col min="11521" max="11522" width="3.625" style="112" customWidth="1"/>
    <col min="11523" max="11525" width="11.125" style="112" customWidth="1"/>
    <col min="11526" max="11526" width="8.125" style="112" customWidth="1"/>
    <col min="11527" max="11527" width="1.875" style="112" customWidth="1"/>
    <col min="11528" max="11531" width="12.25" style="112" customWidth="1"/>
    <col min="11532" max="11532" width="9" style="112"/>
    <col min="11533" max="11533" width="13.625" style="112" customWidth="1"/>
    <col min="11534" max="11776" width="9" style="112"/>
    <col min="11777" max="11778" width="3.625" style="112" customWidth="1"/>
    <col min="11779" max="11781" width="11.125" style="112" customWidth="1"/>
    <col min="11782" max="11782" width="8.125" style="112" customWidth="1"/>
    <col min="11783" max="11783" width="1.875" style="112" customWidth="1"/>
    <col min="11784" max="11787" width="12.25" style="112" customWidth="1"/>
    <col min="11788" max="11788" width="9" style="112"/>
    <col min="11789" max="11789" width="13.625" style="112" customWidth="1"/>
    <col min="11790" max="12032" width="9" style="112"/>
    <col min="12033" max="12034" width="3.625" style="112" customWidth="1"/>
    <col min="12035" max="12037" width="11.125" style="112" customWidth="1"/>
    <col min="12038" max="12038" width="8.125" style="112" customWidth="1"/>
    <col min="12039" max="12039" width="1.875" style="112" customWidth="1"/>
    <col min="12040" max="12043" width="12.25" style="112" customWidth="1"/>
    <col min="12044" max="12044" width="9" style="112"/>
    <col min="12045" max="12045" width="13.625" style="112" customWidth="1"/>
    <col min="12046" max="12288" width="9" style="112"/>
    <col min="12289" max="12290" width="3.625" style="112" customWidth="1"/>
    <col min="12291" max="12293" width="11.125" style="112" customWidth="1"/>
    <col min="12294" max="12294" width="8.125" style="112" customWidth="1"/>
    <col min="12295" max="12295" width="1.875" style="112" customWidth="1"/>
    <col min="12296" max="12299" width="12.25" style="112" customWidth="1"/>
    <col min="12300" max="12300" width="9" style="112"/>
    <col min="12301" max="12301" width="13.625" style="112" customWidth="1"/>
    <col min="12302" max="12544" width="9" style="112"/>
    <col min="12545" max="12546" width="3.625" style="112" customWidth="1"/>
    <col min="12547" max="12549" width="11.125" style="112" customWidth="1"/>
    <col min="12550" max="12550" width="8.125" style="112" customWidth="1"/>
    <col min="12551" max="12551" width="1.875" style="112" customWidth="1"/>
    <col min="12552" max="12555" width="12.25" style="112" customWidth="1"/>
    <col min="12556" max="12556" width="9" style="112"/>
    <col min="12557" max="12557" width="13.625" style="112" customWidth="1"/>
    <col min="12558" max="12800" width="9" style="112"/>
    <col min="12801" max="12802" width="3.625" style="112" customWidth="1"/>
    <col min="12803" max="12805" width="11.125" style="112" customWidth="1"/>
    <col min="12806" max="12806" width="8.125" style="112" customWidth="1"/>
    <col min="12807" max="12807" width="1.875" style="112" customWidth="1"/>
    <col min="12808" max="12811" width="12.25" style="112" customWidth="1"/>
    <col min="12812" max="12812" width="9" style="112"/>
    <col min="12813" max="12813" width="13.625" style="112" customWidth="1"/>
    <col min="12814" max="13056" width="9" style="112"/>
    <col min="13057" max="13058" width="3.625" style="112" customWidth="1"/>
    <col min="13059" max="13061" width="11.125" style="112" customWidth="1"/>
    <col min="13062" max="13062" width="8.125" style="112" customWidth="1"/>
    <col min="13063" max="13063" width="1.875" style="112" customWidth="1"/>
    <col min="13064" max="13067" width="12.25" style="112" customWidth="1"/>
    <col min="13068" max="13068" width="9" style="112"/>
    <col min="13069" max="13069" width="13.625" style="112" customWidth="1"/>
    <col min="13070" max="13312" width="9" style="112"/>
    <col min="13313" max="13314" width="3.625" style="112" customWidth="1"/>
    <col min="13315" max="13317" width="11.125" style="112" customWidth="1"/>
    <col min="13318" max="13318" width="8.125" style="112" customWidth="1"/>
    <col min="13319" max="13319" width="1.875" style="112" customWidth="1"/>
    <col min="13320" max="13323" width="12.25" style="112" customWidth="1"/>
    <col min="13324" max="13324" width="9" style="112"/>
    <col min="13325" max="13325" width="13.625" style="112" customWidth="1"/>
    <col min="13326" max="13568" width="9" style="112"/>
    <col min="13569" max="13570" width="3.625" style="112" customWidth="1"/>
    <col min="13571" max="13573" width="11.125" style="112" customWidth="1"/>
    <col min="13574" max="13574" width="8.125" style="112" customWidth="1"/>
    <col min="13575" max="13575" width="1.875" style="112" customWidth="1"/>
    <col min="13576" max="13579" width="12.25" style="112" customWidth="1"/>
    <col min="13580" max="13580" width="9" style="112"/>
    <col min="13581" max="13581" width="13.625" style="112" customWidth="1"/>
    <col min="13582" max="13824" width="9" style="112"/>
    <col min="13825" max="13826" width="3.625" style="112" customWidth="1"/>
    <col min="13827" max="13829" width="11.125" style="112" customWidth="1"/>
    <col min="13830" max="13830" width="8.125" style="112" customWidth="1"/>
    <col min="13831" max="13831" width="1.875" style="112" customWidth="1"/>
    <col min="13832" max="13835" width="12.25" style="112" customWidth="1"/>
    <col min="13836" max="13836" width="9" style="112"/>
    <col min="13837" max="13837" width="13.625" style="112" customWidth="1"/>
    <col min="13838" max="14080" width="9" style="112"/>
    <col min="14081" max="14082" width="3.625" style="112" customWidth="1"/>
    <col min="14083" max="14085" width="11.125" style="112" customWidth="1"/>
    <col min="14086" max="14086" width="8.125" style="112" customWidth="1"/>
    <col min="14087" max="14087" width="1.875" style="112" customWidth="1"/>
    <col min="14088" max="14091" width="12.25" style="112" customWidth="1"/>
    <col min="14092" max="14092" width="9" style="112"/>
    <col min="14093" max="14093" width="13.625" style="112" customWidth="1"/>
    <col min="14094" max="14336" width="9" style="112"/>
    <col min="14337" max="14338" width="3.625" style="112" customWidth="1"/>
    <col min="14339" max="14341" width="11.125" style="112" customWidth="1"/>
    <col min="14342" max="14342" width="8.125" style="112" customWidth="1"/>
    <col min="14343" max="14343" width="1.875" style="112" customWidth="1"/>
    <col min="14344" max="14347" width="12.25" style="112" customWidth="1"/>
    <col min="14348" max="14348" width="9" style="112"/>
    <col min="14349" max="14349" width="13.625" style="112" customWidth="1"/>
    <col min="14350" max="14592" width="9" style="112"/>
    <col min="14593" max="14594" width="3.625" style="112" customWidth="1"/>
    <col min="14595" max="14597" width="11.125" style="112" customWidth="1"/>
    <col min="14598" max="14598" width="8.125" style="112" customWidth="1"/>
    <col min="14599" max="14599" width="1.875" style="112" customWidth="1"/>
    <col min="14600" max="14603" width="12.25" style="112" customWidth="1"/>
    <col min="14604" max="14604" width="9" style="112"/>
    <col min="14605" max="14605" width="13.625" style="112" customWidth="1"/>
    <col min="14606" max="14848" width="9" style="112"/>
    <col min="14849" max="14850" width="3.625" style="112" customWidth="1"/>
    <col min="14851" max="14853" width="11.125" style="112" customWidth="1"/>
    <col min="14854" max="14854" width="8.125" style="112" customWidth="1"/>
    <col min="14855" max="14855" width="1.875" style="112" customWidth="1"/>
    <col min="14856" max="14859" width="12.25" style="112" customWidth="1"/>
    <col min="14860" max="14860" width="9" style="112"/>
    <col min="14861" max="14861" width="13.625" style="112" customWidth="1"/>
    <col min="14862" max="15104" width="9" style="112"/>
    <col min="15105" max="15106" width="3.625" style="112" customWidth="1"/>
    <col min="15107" max="15109" width="11.125" style="112" customWidth="1"/>
    <col min="15110" max="15110" width="8.125" style="112" customWidth="1"/>
    <col min="15111" max="15111" width="1.875" style="112" customWidth="1"/>
    <col min="15112" max="15115" width="12.25" style="112" customWidth="1"/>
    <col min="15116" max="15116" width="9" style="112"/>
    <col min="15117" max="15117" width="13.625" style="112" customWidth="1"/>
    <col min="15118" max="15360" width="9" style="112"/>
    <col min="15361" max="15362" width="3.625" style="112" customWidth="1"/>
    <col min="15363" max="15365" width="11.125" style="112" customWidth="1"/>
    <col min="15366" max="15366" width="8.125" style="112" customWidth="1"/>
    <col min="15367" max="15367" width="1.875" style="112" customWidth="1"/>
    <col min="15368" max="15371" width="12.25" style="112" customWidth="1"/>
    <col min="15372" max="15372" width="9" style="112"/>
    <col min="15373" max="15373" width="13.625" style="112" customWidth="1"/>
    <col min="15374" max="15616" width="9" style="112"/>
    <col min="15617" max="15618" width="3.625" style="112" customWidth="1"/>
    <col min="15619" max="15621" width="11.125" style="112" customWidth="1"/>
    <col min="15622" max="15622" width="8.125" style="112" customWidth="1"/>
    <col min="15623" max="15623" width="1.875" style="112" customWidth="1"/>
    <col min="15624" max="15627" width="12.25" style="112" customWidth="1"/>
    <col min="15628" max="15628" width="9" style="112"/>
    <col min="15629" max="15629" width="13.625" style="112" customWidth="1"/>
    <col min="15630" max="15872" width="9" style="112"/>
    <col min="15873" max="15874" width="3.625" style="112" customWidth="1"/>
    <col min="15875" max="15877" width="11.125" style="112" customWidth="1"/>
    <col min="15878" max="15878" width="8.125" style="112" customWidth="1"/>
    <col min="15879" max="15879" width="1.875" style="112" customWidth="1"/>
    <col min="15880" max="15883" width="12.25" style="112" customWidth="1"/>
    <col min="15884" max="15884" width="9" style="112"/>
    <col min="15885" max="15885" width="13.625" style="112" customWidth="1"/>
    <col min="15886" max="16128" width="9" style="112"/>
    <col min="16129" max="16130" width="3.625" style="112" customWidth="1"/>
    <col min="16131" max="16133" width="11.125" style="112" customWidth="1"/>
    <col min="16134" max="16134" width="8.125" style="112" customWidth="1"/>
    <col min="16135" max="16135" width="1.875" style="112" customWidth="1"/>
    <col min="16136" max="16139" width="12.25" style="112" customWidth="1"/>
    <col min="16140" max="16140" width="9" style="112"/>
    <col min="16141" max="16141" width="13.625" style="112" customWidth="1"/>
    <col min="16142" max="16384" width="9" style="112"/>
  </cols>
  <sheetData>
    <row r="1" spans="1:256" ht="15.75" thickBot="1">
      <c r="A1" s="111"/>
      <c r="B1" s="309"/>
      <c r="C1" s="309"/>
      <c r="D1" s="309"/>
      <c r="E1" s="309"/>
      <c r="F1" s="309"/>
      <c r="G1" s="309"/>
      <c r="H1" s="309"/>
      <c r="J1" s="113" t="s">
        <v>116</v>
      </c>
      <c r="K1" s="114" t="s">
        <v>116</v>
      </c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256" ht="39.75" customHeight="1" thickBot="1">
      <c r="A2" s="323" t="str">
        <f>総括表!C2</f>
        <v>令和  年度</v>
      </c>
      <c r="B2" s="323"/>
      <c r="C2" s="323"/>
      <c r="D2" s="324" t="str">
        <f>"国体強化対策事業（"&amp;"　"&amp;総括表!F2&amp;"　"&amp;"）　出納簿"</f>
        <v>国体強化対策事業（　福井県○○協会（連盟）　）　出納簿</v>
      </c>
      <c r="E2" s="324"/>
      <c r="F2" s="324"/>
      <c r="G2" s="324"/>
      <c r="H2" s="324"/>
      <c r="I2" s="325"/>
      <c r="J2" s="115"/>
      <c r="K2" s="116"/>
      <c r="L2" s="111"/>
      <c r="M2" s="111"/>
      <c r="N2" s="111"/>
      <c r="O2" s="310"/>
      <c r="P2" s="310"/>
      <c r="Q2" s="310"/>
      <c r="R2" s="310"/>
      <c r="S2" s="310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  <c r="IU2" s="111"/>
      <c r="IV2" s="111"/>
    </row>
    <row r="3" spans="1:256" ht="16.5" customHeight="1" thickBot="1">
      <c r="A3" s="111"/>
      <c r="B3" s="311"/>
      <c r="C3" s="311"/>
      <c r="D3" s="311"/>
      <c r="E3" s="311"/>
      <c r="F3" s="311"/>
      <c r="G3" s="311"/>
      <c r="H3" s="117"/>
      <c r="I3" s="88"/>
      <c r="J3" s="88"/>
      <c r="K3" s="117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14.25" customHeight="1" thickBot="1">
      <c r="A4" s="312" t="s">
        <v>117</v>
      </c>
      <c r="B4" s="313" t="s">
        <v>118</v>
      </c>
      <c r="C4" s="314" t="s">
        <v>119</v>
      </c>
      <c r="D4" s="315"/>
      <c r="E4" s="316"/>
      <c r="F4" s="320" t="s">
        <v>120</v>
      </c>
      <c r="G4" s="322" t="s">
        <v>121</v>
      </c>
      <c r="H4" s="322"/>
      <c r="I4" s="322" t="s">
        <v>122</v>
      </c>
      <c r="J4" s="329" t="s">
        <v>123</v>
      </c>
      <c r="K4" s="330" t="s">
        <v>124</v>
      </c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ht="13.5" customHeight="1">
      <c r="A5" s="312"/>
      <c r="B5" s="313"/>
      <c r="C5" s="317"/>
      <c r="D5" s="318"/>
      <c r="E5" s="319"/>
      <c r="F5" s="321"/>
      <c r="G5" s="322"/>
      <c r="H5" s="322"/>
      <c r="I5" s="322"/>
      <c r="J5" s="321"/>
      <c r="K5" s="330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ht="18" customHeight="1">
      <c r="A6" s="167"/>
      <c r="B6" s="168"/>
      <c r="C6" s="326"/>
      <c r="D6" s="327"/>
      <c r="E6" s="328"/>
      <c r="F6" s="169"/>
      <c r="G6" s="304"/>
      <c r="H6" s="305"/>
      <c r="I6" s="170"/>
      <c r="J6" s="170"/>
      <c r="K6" s="171">
        <f>G6-I6</f>
        <v>0</v>
      </c>
      <c r="L6" s="111"/>
      <c r="M6" s="39" t="s">
        <v>120</v>
      </c>
      <c r="N6" s="39" t="s">
        <v>125</v>
      </c>
      <c r="O6" s="39"/>
      <c r="P6" s="39"/>
      <c r="Q6" s="39"/>
      <c r="R6" s="40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18" customHeight="1">
      <c r="A7" s="167"/>
      <c r="B7" s="168"/>
      <c r="C7" s="306"/>
      <c r="D7" s="307"/>
      <c r="E7" s="308"/>
      <c r="F7" s="169"/>
      <c r="G7" s="304"/>
      <c r="H7" s="305"/>
      <c r="I7" s="170"/>
      <c r="J7" s="170"/>
      <c r="K7" s="171">
        <f t="shared" ref="K7:K75" si="0">K6+G7-I7</f>
        <v>0</v>
      </c>
      <c r="L7" s="111"/>
      <c r="M7" s="40" t="s">
        <v>126</v>
      </c>
      <c r="N7" s="40" t="s">
        <v>127</v>
      </c>
      <c r="O7" s="40"/>
      <c r="P7" s="40"/>
      <c r="Q7" s="40"/>
      <c r="R7" s="40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ht="18" customHeight="1">
      <c r="A8" s="167"/>
      <c r="B8" s="168"/>
      <c r="C8" s="326"/>
      <c r="D8" s="327"/>
      <c r="E8" s="328"/>
      <c r="F8" s="169"/>
      <c r="G8" s="304"/>
      <c r="H8" s="305"/>
      <c r="I8" s="170"/>
      <c r="J8" s="170"/>
      <c r="K8" s="171">
        <f t="shared" si="0"/>
        <v>0</v>
      </c>
      <c r="L8" s="111"/>
      <c r="M8" s="40" t="s">
        <v>128</v>
      </c>
      <c r="N8" s="40" t="s">
        <v>129</v>
      </c>
      <c r="O8" s="40"/>
      <c r="P8" s="40"/>
      <c r="Q8" s="40"/>
      <c r="R8" s="40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ht="18" customHeight="1">
      <c r="A9" s="167"/>
      <c r="B9" s="168"/>
      <c r="C9" s="326"/>
      <c r="D9" s="327"/>
      <c r="E9" s="328"/>
      <c r="F9" s="169"/>
      <c r="G9" s="304"/>
      <c r="H9" s="305"/>
      <c r="I9" s="170"/>
      <c r="J9" s="170"/>
      <c r="K9" s="171">
        <f t="shared" si="0"/>
        <v>0</v>
      </c>
      <c r="L9" s="111"/>
      <c r="M9" s="40" t="s">
        <v>130</v>
      </c>
      <c r="N9" s="40" t="s">
        <v>131</v>
      </c>
      <c r="O9" s="40"/>
      <c r="P9" s="40"/>
      <c r="Q9" s="40"/>
      <c r="R9" s="40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ht="18" customHeight="1">
      <c r="A10" s="167"/>
      <c r="B10" s="168"/>
      <c r="C10" s="326"/>
      <c r="D10" s="327"/>
      <c r="E10" s="328"/>
      <c r="F10" s="169"/>
      <c r="G10" s="304"/>
      <c r="H10" s="305"/>
      <c r="I10" s="170"/>
      <c r="J10" s="170"/>
      <c r="K10" s="171">
        <f t="shared" si="0"/>
        <v>0</v>
      </c>
      <c r="L10" s="111"/>
      <c r="M10" s="40" t="s">
        <v>132</v>
      </c>
      <c r="N10" s="40" t="s">
        <v>133</v>
      </c>
      <c r="O10" s="40"/>
      <c r="P10" s="40"/>
      <c r="Q10" s="40"/>
      <c r="R10" s="40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ht="18" customHeight="1">
      <c r="A11" s="167"/>
      <c r="B11" s="168"/>
      <c r="C11" s="306"/>
      <c r="D11" s="307"/>
      <c r="E11" s="308"/>
      <c r="F11" s="169"/>
      <c r="G11" s="304"/>
      <c r="H11" s="305"/>
      <c r="I11" s="170"/>
      <c r="J11" s="170"/>
      <c r="K11" s="171">
        <f t="shared" si="0"/>
        <v>0</v>
      </c>
      <c r="L11" s="111"/>
      <c r="M11" s="39"/>
      <c r="N11" s="39" t="s">
        <v>134</v>
      </c>
      <c r="O11" s="40"/>
      <c r="P11" s="40"/>
      <c r="Q11" s="40"/>
      <c r="R11" s="40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ht="18" customHeight="1">
      <c r="A12" s="167"/>
      <c r="B12" s="168"/>
      <c r="C12" s="306"/>
      <c r="D12" s="307"/>
      <c r="E12" s="308"/>
      <c r="F12" s="169"/>
      <c r="G12" s="304"/>
      <c r="H12" s="305"/>
      <c r="I12" s="170"/>
      <c r="J12" s="170"/>
      <c r="K12" s="171">
        <f t="shared" si="0"/>
        <v>0</v>
      </c>
      <c r="L12" s="111"/>
      <c r="M12" s="40" t="s">
        <v>135</v>
      </c>
      <c r="N12" s="40" t="s">
        <v>136</v>
      </c>
      <c r="O12" s="40"/>
      <c r="P12" s="40"/>
      <c r="Q12" s="40"/>
      <c r="R12" s="40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ht="18" customHeight="1">
      <c r="A13" s="167"/>
      <c r="B13" s="168"/>
      <c r="C13" s="306"/>
      <c r="D13" s="307"/>
      <c r="E13" s="308"/>
      <c r="F13" s="169"/>
      <c r="G13" s="304"/>
      <c r="H13" s="305"/>
      <c r="I13" s="170"/>
      <c r="J13" s="170"/>
      <c r="K13" s="171">
        <f t="shared" si="0"/>
        <v>0</v>
      </c>
      <c r="L13" s="111"/>
      <c r="M13" s="40" t="s">
        <v>137</v>
      </c>
      <c r="N13" s="40" t="s">
        <v>138</v>
      </c>
      <c r="O13" s="40"/>
      <c r="P13" s="40"/>
      <c r="Q13" s="40"/>
      <c r="R13" s="40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ht="18" customHeight="1">
      <c r="A14" s="167"/>
      <c r="B14" s="168"/>
      <c r="C14" s="306"/>
      <c r="D14" s="307"/>
      <c r="E14" s="308"/>
      <c r="F14" s="169"/>
      <c r="G14" s="304"/>
      <c r="H14" s="305"/>
      <c r="I14" s="170"/>
      <c r="J14" s="170"/>
      <c r="K14" s="171">
        <f t="shared" si="0"/>
        <v>0</v>
      </c>
      <c r="L14" s="111"/>
      <c r="M14" s="40" t="s">
        <v>139</v>
      </c>
      <c r="N14" s="40" t="s">
        <v>140</v>
      </c>
      <c r="O14" s="40"/>
      <c r="P14" s="40"/>
      <c r="Q14" s="40"/>
      <c r="R14" s="40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ht="18" customHeight="1">
      <c r="A15" s="167"/>
      <c r="B15" s="168"/>
      <c r="C15" s="306"/>
      <c r="D15" s="307"/>
      <c r="E15" s="308"/>
      <c r="F15" s="169"/>
      <c r="G15" s="304"/>
      <c r="H15" s="305"/>
      <c r="I15" s="170"/>
      <c r="J15" s="170"/>
      <c r="K15" s="171">
        <f t="shared" si="0"/>
        <v>0</v>
      </c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" customHeight="1">
      <c r="A16" s="167"/>
      <c r="B16" s="168"/>
      <c r="C16" s="306"/>
      <c r="D16" s="307"/>
      <c r="E16" s="308"/>
      <c r="F16" s="169"/>
      <c r="G16" s="304"/>
      <c r="H16" s="305"/>
      <c r="I16" s="170"/>
      <c r="J16" s="170"/>
      <c r="K16" s="171">
        <f t="shared" si="0"/>
        <v>0</v>
      </c>
      <c r="L16" s="111"/>
      <c r="M16" s="118"/>
      <c r="N16" s="118"/>
      <c r="O16" s="118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8" customHeight="1">
      <c r="A17" s="167"/>
      <c r="B17" s="168"/>
      <c r="C17" s="306"/>
      <c r="D17" s="307"/>
      <c r="E17" s="308"/>
      <c r="F17" s="169"/>
      <c r="G17" s="304"/>
      <c r="H17" s="305"/>
      <c r="I17" s="170"/>
      <c r="J17" s="170"/>
      <c r="K17" s="171">
        <f t="shared" si="0"/>
        <v>0</v>
      </c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8" customHeight="1">
      <c r="A18" s="167"/>
      <c r="B18" s="168"/>
      <c r="C18" s="306"/>
      <c r="D18" s="307"/>
      <c r="E18" s="308"/>
      <c r="F18" s="169"/>
      <c r="G18" s="304"/>
      <c r="H18" s="305"/>
      <c r="I18" s="170"/>
      <c r="J18" s="170"/>
      <c r="K18" s="171">
        <f t="shared" si="0"/>
        <v>0</v>
      </c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18" customHeight="1">
      <c r="A19" s="167"/>
      <c r="B19" s="168"/>
      <c r="C19" s="306"/>
      <c r="D19" s="307"/>
      <c r="E19" s="308"/>
      <c r="F19" s="169"/>
      <c r="G19" s="304"/>
      <c r="H19" s="305"/>
      <c r="I19" s="170"/>
      <c r="J19" s="170"/>
      <c r="K19" s="171">
        <f t="shared" si="0"/>
        <v>0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8" customHeight="1">
      <c r="A20" s="167"/>
      <c r="B20" s="168"/>
      <c r="C20" s="306"/>
      <c r="D20" s="307"/>
      <c r="E20" s="308"/>
      <c r="F20" s="169"/>
      <c r="G20" s="304"/>
      <c r="H20" s="305"/>
      <c r="I20" s="170"/>
      <c r="J20" s="170"/>
      <c r="K20" s="171">
        <f t="shared" si="0"/>
        <v>0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18" customHeight="1">
      <c r="A21" s="167"/>
      <c r="B21" s="168"/>
      <c r="C21" s="306"/>
      <c r="D21" s="307"/>
      <c r="E21" s="308"/>
      <c r="F21" s="169"/>
      <c r="G21" s="304"/>
      <c r="H21" s="305"/>
      <c r="I21" s="170"/>
      <c r="J21" s="170"/>
      <c r="K21" s="171">
        <f t="shared" si="0"/>
        <v>0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ht="18" customHeight="1">
      <c r="A22" s="167"/>
      <c r="B22" s="168"/>
      <c r="C22" s="306"/>
      <c r="D22" s="307"/>
      <c r="E22" s="308"/>
      <c r="F22" s="169"/>
      <c r="G22" s="304"/>
      <c r="H22" s="305"/>
      <c r="I22" s="170"/>
      <c r="J22" s="170"/>
      <c r="K22" s="171">
        <f t="shared" si="0"/>
        <v>0</v>
      </c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ht="18" customHeight="1">
      <c r="A23" s="167"/>
      <c r="B23" s="168"/>
      <c r="C23" s="306"/>
      <c r="D23" s="307"/>
      <c r="E23" s="308"/>
      <c r="F23" s="169"/>
      <c r="G23" s="304"/>
      <c r="H23" s="305"/>
      <c r="I23" s="170"/>
      <c r="J23" s="170"/>
      <c r="K23" s="171">
        <f t="shared" si="0"/>
        <v>0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ht="18" customHeight="1">
      <c r="A24" s="167"/>
      <c r="B24" s="168"/>
      <c r="C24" s="306"/>
      <c r="D24" s="307"/>
      <c r="E24" s="308"/>
      <c r="F24" s="169"/>
      <c r="G24" s="304"/>
      <c r="H24" s="305"/>
      <c r="I24" s="170"/>
      <c r="J24" s="170"/>
      <c r="K24" s="171">
        <f t="shared" si="0"/>
        <v>0</v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ht="18" customHeight="1">
      <c r="A25" s="167"/>
      <c r="B25" s="168"/>
      <c r="C25" s="306"/>
      <c r="D25" s="307"/>
      <c r="E25" s="308"/>
      <c r="F25" s="169"/>
      <c r="G25" s="304"/>
      <c r="H25" s="305"/>
      <c r="I25" s="170"/>
      <c r="J25" s="170"/>
      <c r="K25" s="171">
        <f t="shared" si="0"/>
        <v>0</v>
      </c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ht="18" customHeight="1">
      <c r="A26" s="167"/>
      <c r="B26" s="168"/>
      <c r="C26" s="306"/>
      <c r="D26" s="307"/>
      <c r="E26" s="308"/>
      <c r="F26" s="169"/>
      <c r="G26" s="304"/>
      <c r="H26" s="305"/>
      <c r="I26" s="170"/>
      <c r="J26" s="170"/>
      <c r="K26" s="171">
        <f t="shared" si="0"/>
        <v>0</v>
      </c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ht="18" customHeight="1">
      <c r="A27" s="167"/>
      <c r="B27" s="168"/>
      <c r="C27" s="306"/>
      <c r="D27" s="307"/>
      <c r="E27" s="308"/>
      <c r="F27" s="169"/>
      <c r="G27" s="304"/>
      <c r="H27" s="305"/>
      <c r="I27" s="170"/>
      <c r="J27" s="170"/>
      <c r="K27" s="171">
        <f t="shared" si="0"/>
        <v>0</v>
      </c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ht="18" customHeight="1">
      <c r="A28" s="167"/>
      <c r="B28" s="168"/>
      <c r="C28" s="306"/>
      <c r="D28" s="307"/>
      <c r="E28" s="308"/>
      <c r="F28" s="169"/>
      <c r="G28" s="304"/>
      <c r="H28" s="305"/>
      <c r="I28" s="170"/>
      <c r="J28" s="170"/>
      <c r="K28" s="171">
        <f t="shared" si="0"/>
        <v>0</v>
      </c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ht="18" customHeight="1">
      <c r="A29" s="167"/>
      <c r="B29" s="168"/>
      <c r="C29" s="306"/>
      <c r="D29" s="307"/>
      <c r="E29" s="308"/>
      <c r="F29" s="169"/>
      <c r="G29" s="304"/>
      <c r="H29" s="305"/>
      <c r="I29" s="170"/>
      <c r="J29" s="170"/>
      <c r="K29" s="171">
        <f t="shared" si="0"/>
        <v>0</v>
      </c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ht="18" customHeight="1">
      <c r="A30" s="167"/>
      <c r="B30" s="168"/>
      <c r="C30" s="306"/>
      <c r="D30" s="307"/>
      <c r="E30" s="308"/>
      <c r="F30" s="169"/>
      <c r="G30" s="304"/>
      <c r="H30" s="305"/>
      <c r="I30" s="170"/>
      <c r="J30" s="170"/>
      <c r="K30" s="171">
        <f t="shared" si="0"/>
        <v>0</v>
      </c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ht="18" customHeight="1">
      <c r="A31" s="167"/>
      <c r="B31" s="168"/>
      <c r="C31" s="306"/>
      <c r="D31" s="307"/>
      <c r="E31" s="308"/>
      <c r="F31" s="169"/>
      <c r="G31" s="304"/>
      <c r="H31" s="305"/>
      <c r="I31" s="170"/>
      <c r="J31" s="170"/>
      <c r="K31" s="171">
        <f t="shared" si="0"/>
        <v>0</v>
      </c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ht="18" customHeight="1">
      <c r="A32" s="167"/>
      <c r="B32" s="168"/>
      <c r="C32" s="306"/>
      <c r="D32" s="307"/>
      <c r="E32" s="308"/>
      <c r="F32" s="169"/>
      <c r="G32" s="304"/>
      <c r="H32" s="305"/>
      <c r="I32" s="170"/>
      <c r="J32" s="170"/>
      <c r="K32" s="171">
        <f t="shared" si="0"/>
        <v>0</v>
      </c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ht="18" customHeight="1">
      <c r="A33" s="167"/>
      <c r="B33" s="168"/>
      <c r="C33" s="306"/>
      <c r="D33" s="307"/>
      <c r="E33" s="308"/>
      <c r="F33" s="169"/>
      <c r="G33" s="304"/>
      <c r="H33" s="305"/>
      <c r="I33" s="170"/>
      <c r="J33" s="170"/>
      <c r="K33" s="171">
        <f t="shared" si="0"/>
        <v>0</v>
      </c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256" ht="18" customHeight="1">
      <c r="A34" s="167"/>
      <c r="B34" s="168"/>
      <c r="C34" s="306"/>
      <c r="D34" s="307"/>
      <c r="E34" s="308"/>
      <c r="F34" s="169"/>
      <c r="G34" s="304"/>
      <c r="H34" s="305"/>
      <c r="I34" s="170"/>
      <c r="J34" s="170"/>
      <c r="K34" s="171">
        <f t="shared" si="0"/>
        <v>0</v>
      </c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256" ht="18" customHeight="1">
      <c r="A35" s="167"/>
      <c r="B35" s="168"/>
      <c r="C35" s="306"/>
      <c r="D35" s="307"/>
      <c r="E35" s="308"/>
      <c r="F35" s="169"/>
      <c r="G35" s="304"/>
      <c r="H35" s="305"/>
      <c r="I35" s="170"/>
      <c r="J35" s="170"/>
      <c r="K35" s="171">
        <f t="shared" si="0"/>
        <v>0</v>
      </c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  <c r="HJ35" s="111"/>
      <c r="HK35" s="111"/>
      <c r="HL35" s="111"/>
      <c r="HM35" s="111"/>
      <c r="HN35" s="111"/>
      <c r="HO35" s="111"/>
      <c r="HP35" s="111"/>
      <c r="HQ35" s="111"/>
      <c r="HR35" s="111"/>
      <c r="HS35" s="111"/>
      <c r="HT35" s="111"/>
      <c r="HU35" s="111"/>
      <c r="HV35" s="111"/>
      <c r="HW35" s="111"/>
      <c r="HX35" s="111"/>
      <c r="HY35" s="111"/>
      <c r="HZ35" s="111"/>
      <c r="IA35" s="111"/>
      <c r="IB35" s="111"/>
      <c r="IC35" s="111"/>
      <c r="ID35" s="111"/>
      <c r="IE35" s="111"/>
      <c r="IF35" s="111"/>
      <c r="IG35" s="111"/>
      <c r="IH35" s="111"/>
      <c r="II35" s="111"/>
      <c r="IJ35" s="111"/>
      <c r="IK35" s="111"/>
      <c r="IL35" s="111"/>
      <c r="IM35" s="111"/>
      <c r="IN35" s="111"/>
      <c r="IO35" s="111"/>
      <c r="IP35" s="111"/>
      <c r="IQ35" s="111"/>
      <c r="IR35" s="111"/>
      <c r="IS35" s="111"/>
      <c r="IT35" s="111"/>
      <c r="IU35" s="111"/>
      <c r="IV35" s="111"/>
    </row>
    <row r="36" spans="1:256" ht="18" customHeight="1">
      <c r="A36" s="167"/>
      <c r="B36" s="168"/>
      <c r="C36" s="306"/>
      <c r="D36" s="307"/>
      <c r="E36" s="308"/>
      <c r="F36" s="169"/>
      <c r="G36" s="304"/>
      <c r="H36" s="305"/>
      <c r="I36" s="170"/>
      <c r="J36" s="170"/>
      <c r="K36" s="171">
        <f t="shared" si="0"/>
        <v>0</v>
      </c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256" ht="18" customHeight="1">
      <c r="A37" s="167"/>
      <c r="B37" s="168"/>
      <c r="C37" s="306"/>
      <c r="D37" s="307"/>
      <c r="E37" s="308"/>
      <c r="F37" s="169"/>
      <c r="G37" s="304"/>
      <c r="H37" s="305"/>
      <c r="I37" s="170"/>
      <c r="J37" s="170"/>
      <c r="K37" s="171">
        <f t="shared" si="0"/>
        <v>0</v>
      </c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  <c r="IT37" s="111"/>
      <c r="IU37" s="111"/>
      <c r="IV37" s="111"/>
    </row>
    <row r="38" spans="1:256" ht="18" customHeight="1">
      <c r="A38" s="167"/>
      <c r="B38" s="168"/>
      <c r="C38" s="306"/>
      <c r="D38" s="307"/>
      <c r="E38" s="308"/>
      <c r="F38" s="169"/>
      <c r="G38" s="304"/>
      <c r="H38" s="305"/>
      <c r="I38" s="170"/>
      <c r="J38" s="170"/>
      <c r="K38" s="171">
        <f t="shared" si="0"/>
        <v>0</v>
      </c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  <c r="IU38" s="111"/>
      <c r="IV38" s="111"/>
    </row>
    <row r="39" spans="1:256" ht="18" customHeight="1">
      <c r="A39" s="167"/>
      <c r="B39" s="168"/>
      <c r="C39" s="306"/>
      <c r="D39" s="307"/>
      <c r="E39" s="308"/>
      <c r="F39" s="169"/>
      <c r="G39" s="304"/>
      <c r="H39" s="305"/>
      <c r="I39" s="170"/>
      <c r="J39" s="170"/>
      <c r="K39" s="171">
        <f t="shared" si="0"/>
        <v>0</v>
      </c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  <c r="IE39" s="111"/>
      <c r="IF39" s="111"/>
      <c r="IG39" s="111"/>
      <c r="IH39" s="111"/>
      <c r="II39" s="111"/>
      <c r="IJ39" s="111"/>
      <c r="IK39" s="111"/>
      <c r="IL39" s="111"/>
      <c r="IM39" s="111"/>
      <c r="IN39" s="111"/>
      <c r="IO39" s="111"/>
      <c r="IP39" s="111"/>
      <c r="IQ39" s="111"/>
      <c r="IR39" s="111"/>
      <c r="IS39" s="111"/>
      <c r="IT39" s="111"/>
      <c r="IU39" s="111"/>
      <c r="IV39" s="111"/>
    </row>
    <row r="40" spans="1:256" ht="18" customHeight="1">
      <c r="A40" s="167"/>
      <c r="B40" s="168"/>
      <c r="C40" s="306"/>
      <c r="D40" s="307"/>
      <c r="E40" s="308"/>
      <c r="F40" s="169"/>
      <c r="G40" s="304"/>
      <c r="H40" s="305"/>
      <c r="I40" s="170"/>
      <c r="J40" s="170"/>
      <c r="K40" s="171">
        <f t="shared" si="0"/>
        <v>0</v>
      </c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11"/>
      <c r="IJ40" s="111"/>
      <c r="IK40" s="111"/>
      <c r="IL40" s="111"/>
      <c r="IM40" s="111"/>
      <c r="IN40" s="111"/>
      <c r="IO40" s="111"/>
      <c r="IP40" s="111"/>
      <c r="IQ40" s="111"/>
      <c r="IR40" s="111"/>
      <c r="IS40" s="111"/>
      <c r="IT40" s="111"/>
      <c r="IU40" s="111"/>
      <c r="IV40" s="111"/>
    </row>
    <row r="41" spans="1:256" ht="18" customHeight="1">
      <c r="A41" s="167"/>
      <c r="B41" s="168"/>
      <c r="C41" s="306"/>
      <c r="D41" s="307"/>
      <c r="E41" s="308"/>
      <c r="F41" s="169"/>
      <c r="G41" s="304"/>
      <c r="H41" s="305"/>
      <c r="I41" s="170"/>
      <c r="J41" s="170"/>
      <c r="K41" s="171">
        <f t="shared" si="0"/>
        <v>0</v>
      </c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111"/>
      <c r="IJ41" s="111"/>
      <c r="IK41" s="111"/>
      <c r="IL41" s="111"/>
      <c r="IM41" s="111"/>
      <c r="IN41" s="111"/>
      <c r="IO41" s="111"/>
      <c r="IP41" s="111"/>
      <c r="IQ41" s="111"/>
      <c r="IR41" s="111"/>
      <c r="IS41" s="111"/>
      <c r="IT41" s="111"/>
      <c r="IU41" s="111"/>
      <c r="IV41" s="111"/>
    </row>
    <row r="42" spans="1:256" ht="18" customHeight="1">
      <c r="A42" s="167"/>
      <c r="B42" s="168"/>
      <c r="C42" s="306"/>
      <c r="D42" s="307"/>
      <c r="E42" s="308"/>
      <c r="F42" s="169"/>
      <c r="G42" s="304"/>
      <c r="H42" s="305"/>
      <c r="I42" s="170"/>
      <c r="J42" s="170"/>
      <c r="K42" s="171">
        <f t="shared" si="0"/>
        <v>0</v>
      </c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1"/>
      <c r="GZ42" s="111"/>
      <c r="HA42" s="111"/>
      <c r="HB42" s="111"/>
      <c r="HC42" s="111"/>
      <c r="HD42" s="111"/>
      <c r="HE42" s="111"/>
      <c r="HF42" s="111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1"/>
      <c r="IC42" s="111"/>
      <c r="ID42" s="111"/>
      <c r="IE42" s="111"/>
      <c r="IF42" s="111"/>
      <c r="IG42" s="111"/>
      <c r="IH42" s="111"/>
      <c r="II42" s="111"/>
      <c r="IJ42" s="111"/>
      <c r="IK42" s="111"/>
      <c r="IL42" s="111"/>
      <c r="IM42" s="111"/>
      <c r="IN42" s="111"/>
      <c r="IO42" s="111"/>
      <c r="IP42" s="111"/>
      <c r="IQ42" s="111"/>
      <c r="IR42" s="111"/>
      <c r="IS42" s="111"/>
      <c r="IT42" s="111"/>
      <c r="IU42" s="111"/>
      <c r="IV42" s="111"/>
    </row>
    <row r="43" spans="1:256" ht="18" customHeight="1">
      <c r="A43" s="167"/>
      <c r="B43" s="168"/>
      <c r="C43" s="306"/>
      <c r="D43" s="307"/>
      <c r="E43" s="308"/>
      <c r="F43" s="169"/>
      <c r="G43" s="304"/>
      <c r="H43" s="305"/>
      <c r="I43" s="170"/>
      <c r="J43" s="170"/>
      <c r="K43" s="171">
        <f t="shared" si="0"/>
        <v>0</v>
      </c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  <c r="IE43" s="111"/>
      <c r="IF43" s="111"/>
      <c r="IG43" s="111"/>
      <c r="IH43" s="111"/>
      <c r="II43" s="111"/>
      <c r="IJ43" s="111"/>
      <c r="IK43" s="111"/>
      <c r="IL43" s="111"/>
      <c r="IM43" s="111"/>
      <c r="IN43" s="111"/>
      <c r="IO43" s="111"/>
      <c r="IP43" s="111"/>
      <c r="IQ43" s="111"/>
      <c r="IR43" s="111"/>
      <c r="IS43" s="111"/>
      <c r="IT43" s="111"/>
      <c r="IU43" s="111"/>
      <c r="IV43" s="111"/>
    </row>
    <row r="44" spans="1:256" ht="18" customHeight="1">
      <c r="A44" s="167"/>
      <c r="B44" s="168"/>
      <c r="C44" s="306"/>
      <c r="D44" s="307"/>
      <c r="E44" s="308"/>
      <c r="F44" s="169"/>
      <c r="G44" s="304"/>
      <c r="H44" s="305"/>
      <c r="I44" s="170"/>
      <c r="J44" s="170"/>
      <c r="K44" s="171">
        <f t="shared" si="0"/>
        <v>0</v>
      </c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  <c r="HV44" s="111"/>
      <c r="HW44" s="111"/>
      <c r="HX44" s="111"/>
      <c r="HY44" s="111"/>
      <c r="HZ44" s="111"/>
      <c r="IA44" s="111"/>
      <c r="IB44" s="111"/>
      <c r="IC44" s="111"/>
      <c r="ID44" s="111"/>
      <c r="IE44" s="111"/>
      <c r="IF44" s="111"/>
      <c r="IG44" s="111"/>
      <c r="IH44" s="111"/>
      <c r="II44" s="111"/>
      <c r="IJ44" s="111"/>
      <c r="IK44" s="111"/>
      <c r="IL44" s="111"/>
      <c r="IM44" s="111"/>
      <c r="IN44" s="111"/>
      <c r="IO44" s="111"/>
      <c r="IP44" s="111"/>
      <c r="IQ44" s="111"/>
      <c r="IR44" s="111"/>
      <c r="IS44" s="111"/>
      <c r="IT44" s="111"/>
      <c r="IU44" s="111"/>
      <c r="IV44" s="111"/>
    </row>
    <row r="45" spans="1:256" ht="18" customHeight="1">
      <c r="A45" s="167"/>
      <c r="B45" s="168"/>
      <c r="C45" s="306"/>
      <c r="D45" s="307"/>
      <c r="E45" s="308"/>
      <c r="F45" s="169"/>
      <c r="G45" s="304"/>
      <c r="H45" s="305"/>
      <c r="I45" s="170"/>
      <c r="J45" s="170"/>
      <c r="K45" s="171">
        <f t="shared" si="0"/>
        <v>0</v>
      </c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  <c r="IJ45" s="111"/>
      <c r="IK45" s="111"/>
      <c r="IL45" s="111"/>
      <c r="IM45" s="111"/>
      <c r="IN45" s="111"/>
      <c r="IO45" s="111"/>
      <c r="IP45" s="111"/>
      <c r="IQ45" s="111"/>
      <c r="IR45" s="111"/>
      <c r="IS45" s="111"/>
      <c r="IT45" s="111"/>
      <c r="IU45" s="111"/>
      <c r="IV45" s="111"/>
    </row>
    <row r="46" spans="1:256" ht="18" customHeight="1">
      <c r="A46" s="167"/>
      <c r="B46" s="168"/>
      <c r="C46" s="306"/>
      <c r="D46" s="307"/>
      <c r="E46" s="308"/>
      <c r="F46" s="169"/>
      <c r="G46" s="304"/>
      <c r="H46" s="305"/>
      <c r="I46" s="170"/>
      <c r="J46" s="170"/>
      <c r="K46" s="171">
        <f t="shared" si="0"/>
        <v>0</v>
      </c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M46" s="111"/>
      <c r="IN46" s="111"/>
      <c r="IO46" s="111"/>
      <c r="IP46" s="111"/>
      <c r="IQ46" s="111"/>
      <c r="IR46" s="111"/>
      <c r="IS46" s="111"/>
      <c r="IT46" s="111"/>
      <c r="IU46" s="111"/>
      <c r="IV46" s="111"/>
    </row>
    <row r="47" spans="1:256" ht="18" customHeight="1">
      <c r="A47" s="167"/>
      <c r="B47" s="168"/>
      <c r="C47" s="306"/>
      <c r="D47" s="307"/>
      <c r="E47" s="308"/>
      <c r="F47" s="169"/>
      <c r="G47" s="304"/>
      <c r="H47" s="305"/>
      <c r="I47" s="170"/>
      <c r="J47" s="170"/>
      <c r="K47" s="171">
        <f t="shared" si="0"/>
        <v>0</v>
      </c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1"/>
      <c r="GP47" s="111"/>
      <c r="GQ47" s="111"/>
      <c r="GR47" s="111"/>
      <c r="GS47" s="111"/>
      <c r="GT47" s="111"/>
      <c r="GU47" s="111"/>
      <c r="GV47" s="111"/>
      <c r="GW47" s="111"/>
      <c r="GX47" s="111"/>
      <c r="GY47" s="111"/>
      <c r="GZ47" s="111"/>
      <c r="HA47" s="111"/>
      <c r="HB47" s="111"/>
      <c r="HC47" s="111"/>
      <c r="HD47" s="111"/>
      <c r="HE47" s="111"/>
      <c r="HF47" s="111"/>
      <c r="HG47" s="111"/>
      <c r="HH47" s="111"/>
      <c r="HI47" s="111"/>
      <c r="HJ47" s="111"/>
      <c r="HK47" s="111"/>
      <c r="HL47" s="111"/>
      <c r="HM47" s="111"/>
      <c r="HN47" s="111"/>
      <c r="HO47" s="111"/>
      <c r="HP47" s="111"/>
      <c r="HQ47" s="111"/>
      <c r="HR47" s="111"/>
      <c r="HS47" s="111"/>
      <c r="HT47" s="111"/>
      <c r="HU47" s="111"/>
      <c r="HV47" s="111"/>
      <c r="HW47" s="111"/>
      <c r="HX47" s="111"/>
      <c r="HY47" s="111"/>
      <c r="HZ47" s="111"/>
      <c r="IA47" s="111"/>
      <c r="IB47" s="111"/>
      <c r="IC47" s="111"/>
      <c r="ID47" s="111"/>
      <c r="IE47" s="111"/>
      <c r="IF47" s="111"/>
      <c r="IG47" s="111"/>
      <c r="IH47" s="111"/>
      <c r="II47" s="111"/>
      <c r="IJ47" s="111"/>
      <c r="IK47" s="111"/>
      <c r="IL47" s="111"/>
      <c r="IM47" s="111"/>
      <c r="IN47" s="111"/>
      <c r="IO47" s="111"/>
      <c r="IP47" s="111"/>
      <c r="IQ47" s="111"/>
      <c r="IR47" s="111"/>
      <c r="IS47" s="111"/>
      <c r="IT47" s="111"/>
      <c r="IU47" s="111"/>
      <c r="IV47" s="111"/>
    </row>
    <row r="48" spans="1:256" ht="18" customHeight="1">
      <c r="A48" s="167"/>
      <c r="B48" s="168"/>
      <c r="C48" s="306"/>
      <c r="D48" s="307"/>
      <c r="E48" s="308"/>
      <c r="F48" s="169"/>
      <c r="G48" s="304"/>
      <c r="H48" s="305"/>
      <c r="I48" s="170"/>
      <c r="J48" s="170"/>
      <c r="K48" s="171">
        <f t="shared" si="0"/>
        <v>0</v>
      </c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  <c r="GS48" s="111"/>
      <c r="GT48" s="111"/>
      <c r="GU48" s="111"/>
      <c r="GV48" s="111"/>
      <c r="GW48" s="111"/>
      <c r="GX48" s="111"/>
      <c r="GY48" s="111"/>
      <c r="GZ48" s="111"/>
      <c r="HA48" s="111"/>
      <c r="HB48" s="111"/>
      <c r="HC48" s="111"/>
      <c r="HD48" s="111"/>
      <c r="HE48" s="111"/>
      <c r="HF48" s="111"/>
      <c r="HG48" s="111"/>
      <c r="HH48" s="111"/>
      <c r="HI48" s="111"/>
      <c r="HJ48" s="111"/>
      <c r="HK48" s="111"/>
      <c r="HL48" s="111"/>
      <c r="HM48" s="111"/>
      <c r="HN48" s="111"/>
      <c r="HO48" s="111"/>
      <c r="HP48" s="111"/>
      <c r="HQ48" s="111"/>
      <c r="HR48" s="111"/>
      <c r="HS48" s="111"/>
      <c r="HT48" s="111"/>
      <c r="HU48" s="111"/>
      <c r="HV48" s="111"/>
      <c r="HW48" s="111"/>
      <c r="HX48" s="111"/>
      <c r="HY48" s="111"/>
      <c r="HZ48" s="111"/>
      <c r="IA48" s="111"/>
      <c r="IB48" s="111"/>
      <c r="IC48" s="111"/>
      <c r="ID48" s="111"/>
      <c r="IE48" s="111"/>
      <c r="IF48" s="111"/>
      <c r="IG48" s="111"/>
      <c r="IH48" s="111"/>
      <c r="II48" s="111"/>
      <c r="IJ48" s="111"/>
      <c r="IK48" s="111"/>
      <c r="IL48" s="111"/>
      <c r="IM48" s="111"/>
      <c r="IN48" s="111"/>
      <c r="IO48" s="111"/>
      <c r="IP48" s="111"/>
      <c r="IQ48" s="111"/>
      <c r="IR48" s="111"/>
      <c r="IS48" s="111"/>
      <c r="IT48" s="111"/>
      <c r="IU48" s="111"/>
      <c r="IV48" s="111"/>
    </row>
    <row r="49" spans="1:256" ht="18" customHeight="1">
      <c r="A49" s="167"/>
      <c r="B49" s="168"/>
      <c r="C49" s="306"/>
      <c r="D49" s="307"/>
      <c r="E49" s="308"/>
      <c r="F49" s="169"/>
      <c r="G49" s="304"/>
      <c r="H49" s="305"/>
      <c r="I49" s="170"/>
      <c r="J49" s="170"/>
      <c r="K49" s="171">
        <f t="shared" si="0"/>
        <v>0</v>
      </c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  <c r="GP49" s="111"/>
      <c r="GQ49" s="111"/>
      <c r="GR49" s="111"/>
      <c r="GS49" s="111"/>
      <c r="GT49" s="111"/>
      <c r="GU49" s="111"/>
      <c r="GV49" s="111"/>
      <c r="GW49" s="111"/>
      <c r="GX49" s="111"/>
      <c r="GY49" s="111"/>
      <c r="GZ49" s="111"/>
      <c r="HA49" s="111"/>
      <c r="HB49" s="111"/>
      <c r="HC49" s="111"/>
      <c r="HD49" s="111"/>
      <c r="HE49" s="111"/>
      <c r="HF49" s="111"/>
      <c r="HG49" s="111"/>
      <c r="HH49" s="111"/>
      <c r="HI49" s="111"/>
      <c r="HJ49" s="111"/>
      <c r="HK49" s="111"/>
      <c r="HL49" s="111"/>
      <c r="HM49" s="111"/>
      <c r="HN49" s="111"/>
      <c r="HO49" s="111"/>
      <c r="HP49" s="111"/>
      <c r="HQ49" s="111"/>
      <c r="HR49" s="111"/>
      <c r="HS49" s="111"/>
      <c r="HT49" s="111"/>
      <c r="HU49" s="111"/>
      <c r="HV49" s="111"/>
      <c r="HW49" s="111"/>
      <c r="HX49" s="111"/>
      <c r="HY49" s="111"/>
      <c r="HZ49" s="111"/>
      <c r="IA49" s="111"/>
      <c r="IB49" s="111"/>
      <c r="IC49" s="111"/>
      <c r="ID49" s="111"/>
      <c r="IE49" s="111"/>
      <c r="IF49" s="111"/>
      <c r="IG49" s="111"/>
      <c r="IH49" s="111"/>
      <c r="II49" s="111"/>
      <c r="IJ49" s="111"/>
      <c r="IK49" s="111"/>
      <c r="IL49" s="111"/>
      <c r="IM49" s="111"/>
      <c r="IN49" s="111"/>
      <c r="IO49" s="111"/>
      <c r="IP49" s="111"/>
      <c r="IQ49" s="111"/>
      <c r="IR49" s="111"/>
      <c r="IS49" s="111"/>
      <c r="IT49" s="111"/>
      <c r="IU49" s="111"/>
      <c r="IV49" s="111"/>
    </row>
    <row r="50" spans="1:256" ht="18" customHeight="1">
      <c r="A50" s="167"/>
      <c r="B50" s="168"/>
      <c r="C50" s="306"/>
      <c r="D50" s="307"/>
      <c r="E50" s="308"/>
      <c r="F50" s="169"/>
      <c r="G50" s="304"/>
      <c r="H50" s="305"/>
      <c r="I50" s="170"/>
      <c r="J50" s="170"/>
      <c r="K50" s="171">
        <f t="shared" si="0"/>
        <v>0</v>
      </c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1"/>
      <c r="GQ50" s="111"/>
      <c r="GR50" s="111"/>
      <c r="GS50" s="111"/>
      <c r="GT50" s="111"/>
      <c r="GU50" s="111"/>
      <c r="GV50" s="111"/>
      <c r="GW50" s="111"/>
      <c r="GX50" s="111"/>
      <c r="GY50" s="111"/>
      <c r="GZ50" s="111"/>
      <c r="HA50" s="111"/>
      <c r="HB50" s="111"/>
      <c r="HC50" s="111"/>
      <c r="HD50" s="111"/>
      <c r="HE50" s="111"/>
      <c r="HF50" s="111"/>
      <c r="HG50" s="111"/>
      <c r="HH50" s="111"/>
      <c r="HI50" s="111"/>
      <c r="HJ50" s="111"/>
      <c r="HK50" s="111"/>
      <c r="HL50" s="111"/>
      <c r="HM50" s="111"/>
      <c r="HN50" s="111"/>
      <c r="HO50" s="111"/>
      <c r="HP50" s="111"/>
      <c r="HQ50" s="111"/>
      <c r="HR50" s="111"/>
      <c r="HS50" s="111"/>
      <c r="HT50" s="111"/>
      <c r="HU50" s="111"/>
      <c r="HV50" s="111"/>
      <c r="HW50" s="111"/>
      <c r="HX50" s="111"/>
      <c r="HY50" s="111"/>
      <c r="HZ50" s="111"/>
      <c r="IA50" s="111"/>
      <c r="IB50" s="111"/>
      <c r="IC50" s="111"/>
      <c r="ID50" s="111"/>
      <c r="IE50" s="111"/>
      <c r="IF50" s="111"/>
      <c r="IG50" s="111"/>
      <c r="IH50" s="111"/>
      <c r="II50" s="111"/>
      <c r="IJ50" s="111"/>
      <c r="IK50" s="111"/>
      <c r="IL50" s="111"/>
      <c r="IM50" s="111"/>
      <c r="IN50" s="111"/>
      <c r="IO50" s="111"/>
      <c r="IP50" s="111"/>
      <c r="IQ50" s="111"/>
      <c r="IR50" s="111"/>
      <c r="IS50" s="111"/>
      <c r="IT50" s="111"/>
      <c r="IU50" s="111"/>
      <c r="IV50" s="111"/>
    </row>
    <row r="51" spans="1:256" ht="18" customHeight="1">
      <c r="A51" s="167"/>
      <c r="B51" s="168"/>
      <c r="C51" s="306"/>
      <c r="D51" s="307"/>
      <c r="E51" s="308"/>
      <c r="F51" s="169"/>
      <c r="G51" s="304"/>
      <c r="H51" s="305"/>
      <c r="I51" s="170"/>
      <c r="J51" s="170"/>
      <c r="K51" s="171">
        <f t="shared" si="0"/>
        <v>0</v>
      </c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/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/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111"/>
      <c r="ID51" s="111"/>
      <c r="IE51" s="111"/>
      <c r="IF51" s="111"/>
      <c r="IG51" s="111"/>
      <c r="IH51" s="111"/>
      <c r="II51" s="111"/>
      <c r="IJ51" s="111"/>
      <c r="IK51" s="111"/>
      <c r="IL51" s="111"/>
      <c r="IM51" s="111"/>
      <c r="IN51" s="111"/>
      <c r="IO51" s="111"/>
      <c r="IP51" s="111"/>
      <c r="IQ51" s="111"/>
      <c r="IR51" s="111"/>
      <c r="IS51" s="111"/>
      <c r="IT51" s="111"/>
      <c r="IU51" s="111"/>
      <c r="IV51" s="111"/>
    </row>
    <row r="52" spans="1:256" ht="18" customHeight="1">
      <c r="A52" s="167"/>
      <c r="B52" s="168"/>
      <c r="C52" s="306"/>
      <c r="D52" s="307"/>
      <c r="E52" s="308"/>
      <c r="F52" s="169"/>
      <c r="G52" s="304"/>
      <c r="H52" s="305"/>
      <c r="I52" s="170"/>
      <c r="J52" s="170"/>
      <c r="K52" s="171">
        <f t="shared" si="0"/>
        <v>0</v>
      </c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/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111"/>
      <c r="ID52" s="111"/>
      <c r="IE52" s="111"/>
      <c r="IF52" s="111"/>
      <c r="IG52" s="111"/>
      <c r="IH52" s="111"/>
      <c r="II52" s="111"/>
      <c r="IJ52" s="111"/>
      <c r="IK52" s="111"/>
      <c r="IL52" s="111"/>
      <c r="IM52" s="111"/>
      <c r="IN52" s="111"/>
      <c r="IO52" s="111"/>
      <c r="IP52" s="111"/>
      <c r="IQ52" s="111"/>
      <c r="IR52" s="111"/>
      <c r="IS52" s="111"/>
      <c r="IT52" s="111"/>
      <c r="IU52" s="111"/>
      <c r="IV52" s="111"/>
    </row>
    <row r="53" spans="1:256" ht="18" customHeight="1">
      <c r="A53" s="167"/>
      <c r="B53" s="168"/>
      <c r="C53" s="306"/>
      <c r="D53" s="307"/>
      <c r="E53" s="308"/>
      <c r="F53" s="169"/>
      <c r="G53" s="304"/>
      <c r="H53" s="305"/>
      <c r="I53" s="170"/>
      <c r="J53" s="170"/>
      <c r="K53" s="171">
        <f t="shared" si="0"/>
        <v>0</v>
      </c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/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/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/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111"/>
      <c r="ID53" s="111"/>
      <c r="IE53" s="111"/>
      <c r="IF53" s="111"/>
      <c r="IG53" s="111"/>
      <c r="IH53" s="111"/>
      <c r="II53" s="111"/>
      <c r="IJ53" s="111"/>
      <c r="IK53" s="111"/>
      <c r="IL53" s="111"/>
      <c r="IM53" s="111"/>
      <c r="IN53" s="111"/>
      <c r="IO53" s="111"/>
      <c r="IP53" s="111"/>
      <c r="IQ53" s="111"/>
      <c r="IR53" s="111"/>
      <c r="IS53" s="111"/>
      <c r="IT53" s="111"/>
      <c r="IU53" s="111"/>
      <c r="IV53" s="111"/>
    </row>
    <row r="54" spans="1:256" ht="18" customHeight="1">
      <c r="A54" s="167"/>
      <c r="B54" s="168"/>
      <c r="C54" s="306"/>
      <c r="D54" s="307"/>
      <c r="E54" s="308"/>
      <c r="F54" s="169"/>
      <c r="G54" s="304"/>
      <c r="H54" s="305"/>
      <c r="I54" s="170"/>
      <c r="J54" s="170"/>
      <c r="K54" s="171">
        <f t="shared" si="0"/>
        <v>0</v>
      </c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  <c r="II54" s="111"/>
      <c r="IJ54" s="111"/>
      <c r="IK54" s="111"/>
      <c r="IL54" s="111"/>
      <c r="IM54" s="111"/>
      <c r="IN54" s="111"/>
      <c r="IO54" s="111"/>
      <c r="IP54" s="111"/>
      <c r="IQ54" s="111"/>
      <c r="IR54" s="111"/>
      <c r="IS54" s="111"/>
      <c r="IT54" s="111"/>
      <c r="IU54" s="111"/>
      <c r="IV54" s="111"/>
    </row>
    <row r="55" spans="1:256" ht="18" customHeight="1">
      <c r="A55" s="167"/>
      <c r="B55" s="168"/>
      <c r="C55" s="306"/>
      <c r="D55" s="307"/>
      <c r="E55" s="308"/>
      <c r="F55" s="169"/>
      <c r="G55" s="304"/>
      <c r="H55" s="305"/>
      <c r="I55" s="170"/>
      <c r="J55" s="170"/>
      <c r="K55" s="171">
        <f t="shared" si="0"/>
        <v>0</v>
      </c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  <c r="FL55" s="111"/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  <c r="GP55" s="111"/>
      <c r="GQ55" s="111"/>
      <c r="GR55" s="111"/>
      <c r="GS55" s="111"/>
      <c r="GT55" s="111"/>
      <c r="GU55" s="111"/>
      <c r="GV55" s="111"/>
      <c r="GW55" s="111"/>
      <c r="GX55" s="111"/>
      <c r="GY55" s="111"/>
      <c r="GZ55" s="111"/>
      <c r="HA55" s="111"/>
      <c r="HB55" s="111"/>
      <c r="HC55" s="111"/>
      <c r="HD55" s="111"/>
      <c r="HE55" s="111"/>
      <c r="HF55" s="111"/>
      <c r="HG55" s="111"/>
      <c r="HH55" s="111"/>
      <c r="HI55" s="111"/>
      <c r="HJ55" s="111"/>
      <c r="HK55" s="111"/>
      <c r="HL55" s="111"/>
      <c r="HM55" s="111"/>
      <c r="HN55" s="111"/>
      <c r="HO55" s="111"/>
      <c r="HP55" s="111"/>
      <c r="HQ55" s="111"/>
      <c r="HR55" s="111"/>
      <c r="HS55" s="111"/>
      <c r="HT55" s="111"/>
      <c r="HU55" s="111"/>
      <c r="HV55" s="111"/>
      <c r="HW55" s="111"/>
      <c r="HX55" s="111"/>
      <c r="HY55" s="111"/>
      <c r="HZ55" s="111"/>
      <c r="IA55" s="111"/>
      <c r="IB55" s="111"/>
      <c r="IC55" s="111"/>
      <c r="ID55" s="111"/>
      <c r="IE55" s="111"/>
      <c r="IF55" s="111"/>
      <c r="IG55" s="111"/>
      <c r="IH55" s="111"/>
      <c r="II55" s="111"/>
      <c r="IJ55" s="111"/>
      <c r="IK55" s="111"/>
      <c r="IL55" s="111"/>
      <c r="IM55" s="111"/>
      <c r="IN55" s="111"/>
      <c r="IO55" s="111"/>
      <c r="IP55" s="111"/>
      <c r="IQ55" s="111"/>
      <c r="IR55" s="111"/>
      <c r="IS55" s="111"/>
      <c r="IT55" s="111"/>
      <c r="IU55" s="111"/>
      <c r="IV55" s="111"/>
    </row>
    <row r="56" spans="1:256" ht="18" customHeight="1">
      <c r="A56" s="167"/>
      <c r="B56" s="168"/>
      <c r="C56" s="306"/>
      <c r="D56" s="307"/>
      <c r="E56" s="308"/>
      <c r="F56" s="169"/>
      <c r="G56" s="304"/>
      <c r="H56" s="305"/>
      <c r="I56" s="170"/>
      <c r="J56" s="170"/>
      <c r="K56" s="171">
        <f t="shared" si="0"/>
        <v>0</v>
      </c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  <c r="FL56" s="111"/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1"/>
      <c r="GA56" s="111"/>
      <c r="GB56" s="111"/>
      <c r="GC56" s="111"/>
      <c r="GD56" s="111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  <c r="GQ56" s="111"/>
      <c r="GR56" s="111"/>
      <c r="GS56" s="111"/>
      <c r="GT56" s="111"/>
      <c r="GU56" s="111"/>
      <c r="GV56" s="111"/>
      <c r="GW56" s="111"/>
      <c r="GX56" s="111"/>
      <c r="GY56" s="111"/>
      <c r="GZ56" s="111"/>
      <c r="HA56" s="111"/>
      <c r="HB56" s="111"/>
      <c r="HC56" s="111"/>
      <c r="HD56" s="111"/>
      <c r="HE56" s="111"/>
      <c r="HF56" s="111"/>
      <c r="HG56" s="111"/>
      <c r="HH56" s="111"/>
      <c r="HI56" s="111"/>
      <c r="HJ56" s="111"/>
      <c r="HK56" s="111"/>
      <c r="HL56" s="111"/>
      <c r="HM56" s="111"/>
      <c r="HN56" s="111"/>
      <c r="HO56" s="111"/>
      <c r="HP56" s="111"/>
      <c r="HQ56" s="111"/>
      <c r="HR56" s="111"/>
      <c r="HS56" s="111"/>
      <c r="HT56" s="111"/>
      <c r="HU56" s="111"/>
      <c r="HV56" s="111"/>
      <c r="HW56" s="111"/>
      <c r="HX56" s="111"/>
      <c r="HY56" s="111"/>
      <c r="HZ56" s="111"/>
      <c r="IA56" s="111"/>
      <c r="IB56" s="111"/>
      <c r="IC56" s="111"/>
      <c r="ID56" s="111"/>
      <c r="IE56" s="111"/>
      <c r="IF56" s="111"/>
      <c r="IG56" s="111"/>
      <c r="IH56" s="111"/>
      <c r="II56" s="111"/>
      <c r="IJ56" s="111"/>
      <c r="IK56" s="111"/>
      <c r="IL56" s="111"/>
      <c r="IM56" s="111"/>
      <c r="IN56" s="111"/>
      <c r="IO56" s="111"/>
      <c r="IP56" s="111"/>
      <c r="IQ56" s="111"/>
      <c r="IR56" s="111"/>
      <c r="IS56" s="111"/>
      <c r="IT56" s="111"/>
      <c r="IU56" s="111"/>
      <c r="IV56" s="111"/>
    </row>
    <row r="57" spans="1:256" ht="18" customHeight="1">
      <c r="A57" s="167"/>
      <c r="B57" s="168"/>
      <c r="C57" s="306"/>
      <c r="D57" s="307"/>
      <c r="E57" s="308"/>
      <c r="F57" s="169"/>
      <c r="G57" s="304"/>
      <c r="H57" s="305"/>
      <c r="I57" s="170"/>
      <c r="J57" s="170"/>
      <c r="K57" s="171">
        <f t="shared" si="0"/>
        <v>0</v>
      </c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  <c r="FL57" s="111"/>
      <c r="FM57" s="111"/>
      <c r="FN57" s="111"/>
      <c r="FO57" s="111"/>
      <c r="FP57" s="111"/>
      <c r="FQ57" s="111"/>
      <c r="FR57" s="111"/>
      <c r="FS57" s="111"/>
      <c r="FT57" s="111"/>
      <c r="FU57" s="111"/>
      <c r="FV57" s="111"/>
      <c r="FW57" s="111"/>
      <c r="FX57" s="111"/>
      <c r="FY57" s="111"/>
      <c r="FZ57" s="111"/>
      <c r="GA57" s="111"/>
      <c r="GB57" s="111"/>
      <c r="GC57" s="111"/>
      <c r="GD57" s="111"/>
      <c r="GE57" s="111"/>
      <c r="GF57" s="111"/>
      <c r="GG57" s="111"/>
      <c r="GH57" s="111"/>
      <c r="GI57" s="111"/>
      <c r="GJ57" s="111"/>
      <c r="GK57" s="111"/>
      <c r="GL57" s="111"/>
      <c r="GM57" s="111"/>
      <c r="GN57" s="111"/>
      <c r="GO57" s="111"/>
      <c r="GP57" s="111"/>
      <c r="GQ57" s="111"/>
      <c r="GR57" s="111"/>
      <c r="GS57" s="111"/>
      <c r="GT57" s="111"/>
      <c r="GU57" s="111"/>
      <c r="GV57" s="111"/>
      <c r="GW57" s="111"/>
      <c r="GX57" s="111"/>
      <c r="GY57" s="111"/>
      <c r="GZ57" s="111"/>
      <c r="HA57" s="111"/>
      <c r="HB57" s="111"/>
      <c r="HC57" s="111"/>
      <c r="HD57" s="111"/>
      <c r="HE57" s="111"/>
      <c r="HF57" s="111"/>
      <c r="HG57" s="111"/>
      <c r="HH57" s="111"/>
      <c r="HI57" s="111"/>
      <c r="HJ57" s="111"/>
      <c r="HK57" s="111"/>
      <c r="HL57" s="111"/>
      <c r="HM57" s="111"/>
      <c r="HN57" s="111"/>
      <c r="HO57" s="111"/>
      <c r="HP57" s="111"/>
      <c r="HQ57" s="111"/>
      <c r="HR57" s="111"/>
      <c r="HS57" s="111"/>
      <c r="HT57" s="111"/>
      <c r="HU57" s="111"/>
      <c r="HV57" s="111"/>
      <c r="HW57" s="111"/>
      <c r="HX57" s="111"/>
      <c r="HY57" s="111"/>
      <c r="HZ57" s="111"/>
      <c r="IA57" s="111"/>
      <c r="IB57" s="111"/>
      <c r="IC57" s="111"/>
      <c r="ID57" s="111"/>
      <c r="IE57" s="111"/>
      <c r="IF57" s="111"/>
      <c r="IG57" s="111"/>
      <c r="IH57" s="111"/>
      <c r="II57" s="111"/>
      <c r="IJ57" s="111"/>
      <c r="IK57" s="111"/>
      <c r="IL57" s="111"/>
      <c r="IM57" s="111"/>
      <c r="IN57" s="111"/>
      <c r="IO57" s="111"/>
      <c r="IP57" s="111"/>
      <c r="IQ57" s="111"/>
      <c r="IR57" s="111"/>
      <c r="IS57" s="111"/>
      <c r="IT57" s="111"/>
      <c r="IU57" s="111"/>
      <c r="IV57" s="111"/>
    </row>
    <row r="58" spans="1:256" ht="18" customHeight="1">
      <c r="A58" s="167"/>
      <c r="B58" s="168"/>
      <c r="C58" s="306"/>
      <c r="D58" s="307"/>
      <c r="E58" s="308"/>
      <c r="F58" s="169"/>
      <c r="G58" s="304"/>
      <c r="H58" s="305"/>
      <c r="I58" s="170"/>
      <c r="J58" s="170"/>
      <c r="K58" s="171">
        <f t="shared" si="0"/>
        <v>0</v>
      </c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111"/>
      <c r="HQ58" s="111"/>
      <c r="HR58" s="111"/>
      <c r="HS58" s="111"/>
      <c r="HT58" s="111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  <c r="IE58" s="111"/>
      <c r="IF58" s="111"/>
      <c r="IG58" s="111"/>
      <c r="IH58" s="111"/>
      <c r="II58" s="111"/>
      <c r="IJ58" s="111"/>
      <c r="IK58" s="111"/>
      <c r="IL58" s="111"/>
      <c r="IM58" s="111"/>
      <c r="IN58" s="111"/>
      <c r="IO58" s="111"/>
      <c r="IP58" s="111"/>
      <c r="IQ58" s="111"/>
      <c r="IR58" s="111"/>
      <c r="IS58" s="111"/>
      <c r="IT58" s="111"/>
      <c r="IU58" s="111"/>
      <c r="IV58" s="111"/>
    </row>
    <row r="59" spans="1:256" ht="18" customHeight="1">
      <c r="A59" s="167"/>
      <c r="B59" s="168"/>
      <c r="C59" s="306"/>
      <c r="D59" s="307"/>
      <c r="E59" s="308"/>
      <c r="F59" s="169"/>
      <c r="G59" s="304"/>
      <c r="H59" s="305"/>
      <c r="I59" s="170"/>
      <c r="J59" s="170"/>
      <c r="K59" s="171">
        <f t="shared" si="0"/>
        <v>0</v>
      </c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/>
      <c r="HH59" s="111"/>
      <c r="HI59" s="111"/>
      <c r="HJ59" s="111"/>
      <c r="HK59" s="111"/>
      <c r="HL59" s="111"/>
      <c r="HM59" s="111"/>
      <c r="HN59" s="111"/>
      <c r="HO59" s="111"/>
      <c r="HP59" s="111"/>
      <c r="HQ59" s="111"/>
      <c r="HR59" s="111"/>
      <c r="HS59" s="111"/>
      <c r="HT59" s="111"/>
      <c r="HU59" s="111"/>
      <c r="HV59" s="111"/>
      <c r="HW59" s="111"/>
      <c r="HX59" s="111"/>
      <c r="HY59" s="111"/>
      <c r="HZ59" s="111"/>
      <c r="IA59" s="111"/>
      <c r="IB59" s="111"/>
      <c r="IC59" s="111"/>
      <c r="ID59" s="111"/>
      <c r="IE59" s="111"/>
      <c r="IF59" s="111"/>
      <c r="IG59" s="111"/>
      <c r="IH59" s="111"/>
      <c r="II59" s="111"/>
      <c r="IJ59" s="111"/>
      <c r="IK59" s="111"/>
      <c r="IL59" s="111"/>
      <c r="IM59" s="111"/>
      <c r="IN59" s="111"/>
      <c r="IO59" s="111"/>
      <c r="IP59" s="111"/>
      <c r="IQ59" s="111"/>
      <c r="IR59" s="111"/>
      <c r="IS59" s="111"/>
      <c r="IT59" s="111"/>
      <c r="IU59" s="111"/>
      <c r="IV59" s="111"/>
    </row>
    <row r="60" spans="1:256" ht="18" customHeight="1">
      <c r="A60" s="167"/>
      <c r="B60" s="168"/>
      <c r="C60" s="306"/>
      <c r="D60" s="307"/>
      <c r="E60" s="308"/>
      <c r="F60" s="169"/>
      <c r="G60" s="304"/>
      <c r="H60" s="305"/>
      <c r="I60" s="170"/>
      <c r="J60" s="170"/>
      <c r="K60" s="171">
        <f t="shared" si="0"/>
        <v>0</v>
      </c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1"/>
      <c r="GQ60" s="111"/>
      <c r="GR60" s="111"/>
      <c r="GS60" s="111"/>
      <c r="GT60" s="111"/>
      <c r="GU60" s="111"/>
      <c r="GV60" s="111"/>
      <c r="GW60" s="111"/>
      <c r="GX60" s="111"/>
      <c r="GY60" s="111"/>
      <c r="GZ60" s="111"/>
      <c r="HA60" s="111"/>
      <c r="HB60" s="111"/>
      <c r="HC60" s="111"/>
      <c r="HD60" s="111"/>
      <c r="HE60" s="111"/>
      <c r="HF60" s="111"/>
      <c r="HG60" s="111"/>
      <c r="HH60" s="111"/>
      <c r="HI60" s="111"/>
      <c r="HJ60" s="111"/>
      <c r="HK60" s="111"/>
      <c r="HL60" s="111"/>
      <c r="HM60" s="111"/>
      <c r="HN60" s="111"/>
      <c r="HO60" s="111"/>
      <c r="HP60" s="111"/>
      <c r="HQ60" s="111"/>
      <c r="HR60" s="111"/>
      <c r="HS60" s="111"/>
      <c r="HT60" s="111"/>
      <c r="HU60" s="111"/>
      <c r="HV60" s="111"/>
      <c r="HW60" s="111"/>
      <c r="HX60" s="111"/>
      <c r="HY60" s="111"/>
      <c r="HZ60" s="111"/>
      <c r="IA60" s="111"/>
      <c r="IB60" s="111"/>
      <c r="IC60" s="111"/>
      <c r="ID60" s="111"/>
      <c r="IE60" s="111"/>
      <c r="IF60" s="111"/>
      <c r="IG60" s="111"/>
      <c r="IH60" s="111"/>
      <c r="II60" s="111"/>
      <c r="IJ60" s="111"/>
      <c r="IK60" s="111"/>
      <c r="IL60" s="111"/>
      <c r="IM60" s="111"/>
      <c r="IN60" s="111"/>
      <c r="IO60" s="111"/>
      <c r="IP60" s="111"/>
      <c r="IQ60" s="111"/>
      <c r="IR60" s="111"/>
      <c r="IS60" s="111"/>
      <c r="IT60" s="111"/>
      <c r="IU60" s="111"/>
      <c r="IV60" s="111"/>
    </row>
    <row r="61" spans="1:256" ht="18" customHeight="1">
      <c r="A61" s="167"/>
      <c r="B61" s="168"/>
      <c r="C61" s="306"/>
      <c r="D61" s="307"/>
      <c r="E61" s="308"/>
      <c r="F61" s="169"/>
      <c r="G61" s="304"/>
      <c r="H61" s="305"/>
      <c r="I61" s="170"/>
      <c r="J61" s="170"/>
      <c r="K61" s="171">
        <f t="shared" si="0"/>
        <v>0</v>
      </c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  <c r="GS61" s="111"/>
      <c r="GT61" s="111"/>
      <c r="GU61" s="111"/>
      <c r="GV61" s="111"/>
      <c r="GW61" s="111"/>
      <c r="GX61" s="111"/>
      <c r="GY61" s="111"/>
      <c r="GZ61" s="111"/>
      <c r="HA61" s="111"/>
      <c r="HB61" s="111"/>
      <c r="HC61" s="111"/>
      <c r="HD61" s="111"/>
      <c r="HE61" s="111"/>
      <c r="HF61" s="111"/>
      <c r="HG61" s="111"/>
      <c r="HH61" s="111"/>
      <c r="HI61" s="111"/>
      <c r="HJ61" s="111"/>
      <c r="HK61" s="111"/>
      <c r="HL61" s="111"/>
      <c r="HM61" s="111"/>
      <c r="HN61" s="111"/>
      <c r="HO61" s="111"/>
      <c r="HP61" s="111"/>
      <c r="HQ61" s="111"/>
      <c r="HR61" s="111"/>
      <c r="HS61" s="111"/>
      <c r="HT61" s="111"/>
      <c r="HU61" s="111"/>
      <c r="HV61" s="111"/>
      <c r="HW61" s="111"/>
      <c r="HX61" s="111"/>
      <c r="HY61" s="111"/>
      <c r="HZ61" s="111"/>
      <c r="IA61" s="111"/>
      <c r="IB61" s="111"/>
      <c r="IC61" s="111"/>
      <c r="ID61" s="111"/>
      <c r="IE61" s="111"/>
      <c r="IF61" s="111"/>
      <c r="IG61" s="111"/>
      <c r="IH61" s="111"/>
      <c r="II61" s="111"/>
      <c r="IJ61" s="111"/>
      <c r="IK61" s="111"/>
      <c r="IL61" s="111"/>
      <c r="IM61" s="111"/>
      <c r="IN61" s="111"/>
      <c r="IO61" s="111"/>
      <c r="IP61" s="111"/>
      <c r="IQ61" s="111"/>
      <c r="IR61" s="111"/>
      <c r="IS61" s="111"/>
      <c r="IT61" s="111"/>
      <c r="IU61" s="111"/>
      <c r="IV61" s="111"/>
    </row>
    <row r="62" spans="1:256" ht="18" customHeight="1">
      <c r="A62" s="167"/>
      <c r="B62" s="168"/>
      <c r="C62" s="306"/>
      <c r="D62" s="307"/>
      <c r="E62" s="308"/>
      <c r="F62" s="169"/>
      <c r="G62" s="304"/>
      <c r="H62" s="305"/>
      <c r="I62" s="170"/>
      <c r="J62" s="170"/>
      <c r="K62" s="171">
        <f t="shared" si="0"/>
        <v>0</v>
      </c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V62" s="111"/>
      <c r="GW62" s="111"/>
      <c r="GX62" s="111"/>
      <c r="GY62" s="111"/>
      <c r="GZ62" s="111"/>
      <c r="HA62" s="111"/>
      <c r="HB62" s="111"/>
      <c r="HC62" s="111"/>
      <c r="HD62" s="111"/>
      <c r="HE62" s="111"/>
      <c r="HF62" s="111"/>
      <c r="HG62" s="111"/>
      <c r="HH62" s="111"/>
      <c r="HI62" s="111"/>
      <c r="HJ62" s="111"/>
      <c r="HK62" s="111"/>
      <c r="HL62" s="111"/>
      <c r="HM62" s="111"/>
      <c r="HN62" s="111"/>
      <c r="HO62" s="111"/>
      <c r="HP62" s="111"/>
      <c r="HQ62" s="111"/>
      <c r="HR62" s="111"/>
      <c r="HS62" s="111"/>
      <c r="HT62" s="111"/>
      <c r="HU62" s="111"/>
      <c r="HV62" s="111"/>
      <c r="HW62" s="111"/>
      <c r="HX62" s="111"/>
      <c r="HY62" s="111"/>
      <c r="HZ62" s="111"/>
      <c r="IA62" s="111"/>
      <c r="IB62" s="111"/>
      <c r="IC62" s="111"/>
      <c r="ID62" s="111"/>
      <c r="IE62" s="111"/>
      <c r="IF62" s="111"/>
      <c r="IG62" s="111"/>
      <c r="IH62" s="111"/>
      <c r="II62" s="111"/>
      <c r="IJ62" s="111"/>
      <c r="IK62" s="111"/>
      <c r="IL62" s="111"/>
      <c r="IM62" s="111"/>
      <c r="IN62" s="111"/>
      <c r="IO62" s="111"/>
      <c r="IP62" s="111"/>
      <c r="IQ62" s="111"/>
      <c r="IR62" s="111"/>
      <c r="IS62" s="111"/>
      <c r="IT62" s="111"/>
      <c r="IU62" s="111"/>
      <c r="IV62" s="111"/>
    </row>
    <row r="63" spans="1:256" ht="18" customHeight="1">
      <c r="A63" s="167"/>
      <c r="B63" s="168"/>
      <c r="C63" s="306"/>
      <c r="D63" s="307"/>
      <c r="E63" s="308"/>
      <c r="F63" s="169"/>
      <c r="G63" s="304"/>
      <c r="H63" s="305"/>
      <c r="I63" s="170"/>
      <c r="J63" s="170"/>
      <c r="K63" s="171">
        <f t="shared" si="0"/>
        <v>0</v>
      </c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  <c r="FL63" s="111"/>
      <c r="FM63" s="111"/>
      <c r="FN63" s="111"/>
      <c r="FO63" s="111"/>
      <c r="FP63" s="111"/>
      <c r="FQ63" s="111"/>
      <c r="FR63" s="111"/>
      <c r="FS63" s="111"/>
      <c r="FT63" s="111"/>
      <c r="FU63" s="111"/>
      <c r="FV63" s="111"/>
      <c r="FW63" s="111"/>
      <c r="FX63" s="111"/>
      <c r="FY63" s="111"/>
      <c r="FZ63" s="111"/>
      <c r="GA63" s="111"/>
      <c r="GB63" s="111"/>
      <c r="GC63" s="111"/>
      <c r="GD63" s="111"/>
      <c r="GE63" s="111"/>
      <c r="GF63" s="111"/>
      <c r="GG63" s="111"/>
      <c r="GH63" s="111"/>
      <c r="GI63" s="111"/>
      <c r="GJ63" s="111"/>
      <c r="GK63" s="111"/>
      <c r="GL63" s="111"/>
      <c r="GM63" s="111"/>
      <c r="GN63" s="111"/>
      <c r="GO63" s="111"/>
      <c r="GP63" s="111"/>
      <c r="GQ63" s="111"/>
      <c r="GR63" s="111"/>
      <c r="GS63" s="111"/>
      <c r="GT63" s="111"/>
      <c r="GU63" s="111"/>
      <c r="GV63" s="111"/>
      <c r="GW63" s="111"/>
      <c r="GX63" s="111"/>
      <c r="GY63" s="111"/>
      <c r="GZ63" s="111"/>
      <c r="HA63" s="111"/>
      <c r="HB63" s="111"/>
      <c r="HC63" s="111"/>
      <c r="HD63" s="111"/>
      <c r="HE63" s="111"/>
      <c r="HF63" s="111"/>
      <c r="HG63" s="111"/>
      <c r="HH63" s="111"/>
      <c r="HI63" s="111"/>
      <c r="HJ63" s="111"/>
      <c r="HK63" s="111"/>
      <c r="HL63" s="111"/>
      <c r="HM63" s="111"/>
      <c r="HN63" s="111"/>
      <c r="HO63" s="111"/>
      <c r="HP63" s="111"/>
      <c r="HQ63" s="111"/>
      <c r="HR63" s="111"/>
      <c r="HS63" s="111"/>
      <c r="HT63" s="111"/>
      <c r="HU63" s="111"/>
      <c r="HV63" s="111"/>
      <c r="HW63" s="111"/>
      <c r="HX63" s="111"/>
      <c r="HY63" s="111"/>
      <c r="HZ63" s="111"/>
      <c r="IA63" s="111"/>
      <c r="IB63" s="111"/>
      <c r="IC63" s="111"/>
      <c r="ID63" s="111"/>
      <c r="IE63" s="111"/>
      <c r="IF63" s="111"/>
      <c r="IG63" s="111"/>
      <c r="IH63" s="111"/>
      <c r="II63" s="111"/>
      <c r="IJ63" s="111"/>
      <c r="IK63" s="111"/>
      <c r="IL63" s="111"/>
      <c r="IM63" s="111"/>
      <c r="IN63" s="111"/>
      <c r="IO63" s="111"/>
      <c r="IP63" s="111"/>
      <c r="IQ63" s="111"/>
      <c r="IR63" s="111"/>
      <c r="IS63" s="111"/>
      <c r="IT63" s="111"/>
      <c r="IU63" s="111"/>
      <c r="IV63" s="111"/>
    </row>
    <row r="64" spans="1:256" ht="18" customHeight="1">
      <c r="A64" s="167"/>
      <c r="B64" s="168"/>
      <c r="C64" s="306"/>
      <c r="D64" s="307"/>
      <c r="E64" s="308"/>
      <c r="F64" s="169"/>
      <c r="G64" s="304"/>
      <c r="H64" s="305"/>
      <c r="I64" s="170"/>
      <c r="J64" s="170"/>
      <c r="K64" s="171">
        <f t="shared" si="0"/>
        <v>0</v>
      </c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111"/>
      <c r="GP64" s="111"/>
      <c r="GQ64" s="111"/>
      <c r="GR64" s="111"/>
      <c r="GS64" s="111"/>
      <c r="GT64" s="111"/>
      <c r="GU64" s="111"/>
      <c r="GV64" s="111"/>
      <c r="GW64" s="111"/>
      <c r="GX64" s="111"/>
      <c r="GY64" s="111"/>
      <c r="GZ64" s="111"/>
      <c r="HA64" s="111"/>
      <c r="HB64" s="111"/>
      <c r="HC64" s="111"/>
      <c r="HD64" s="111"/>
      <c r="HE64" s="111"/>
      <c r="HF64" s="111"/>
      <c r="HG64" s="111"/>
      <c r="HH64" s="111"/>
      <c r="HI64" s="111"/>
      <c r="HJ64" s="111"/>
      <c r="HK64" s="111"/>
      <c r="HL64" s="111"/>
      <c r="HM64" s="111"/>
      <c r="HN64" s="111"/>
      <c r="HO64" s="111"/>
      <c r="HP64" s="111"/>
      <c r="HQ64" s="111"/>
      <c r="HR64" s="111"/>
      <c r="HS64" s="111"/>
      <c r="HT64" s="111"/>
      <c r="HU64" s="111"/>
      <c r="HV64" s="111"/>
      <c r="HW64" s="111"/>
      <c r="HX64" s="111"/>
      <c r="HY64" s="111"/>
      <c r="HZ64" s="111"/>
      <c r="IA64" s="111"/>
      <c r="IB64" s="111"/>
      <c r="IC64" s="111"/>
      <c r="ID64" s="111"/>
      <c r="IE64" s="111"/>
      <c r="IF64" s="111"/>
      <c r="IG64" s="111"/>
      <c r="IH64" s="111"/>
      <c r="II64" s="111"/>
      <c r="IJ64" s="111"/>
      <c r="IK64" s="111"/>
      <c r="IL64" s="111"/>
      <c r="IM64" s="111"/>
      <c r="IN64" s="111"/>
      <c r="IO64" s="111"/>
      <c r="IP64" s="111"/>
      <c r="IQ64" s="111"/>
      <c r="IR64" s="111"/>
      <c r="IS64" s="111"/>
      <c r="IT64" s="111"/>
      <c r="IU64" s="111"/>
      <c r="IV64" s="111"/>
    </row>
    <row r="65" spans="1:256" ht="18" customHeight="1">
      <c r="A65" s="167"/>
      <c r="B65" s="168"/>
      <c r="C65" s="306"/>
      <c r="D65" s="307"/>
      <c r="E65" s="308"/>
      <c r="F65" s="169"/>
      <c r="G65" s="304"/>
      <c r="H65" s="305"/>
      <c r="I65" s="170"/>
      <c r="J65" s="170"/>
      <c r="K65" s="171">
        <f t="shared" si="0"/>
        <v>0</v>
      </c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111"/>
      <c r="FP65" s="111"/>
      <c r="FQ65" s="111"/>
      <c r="FR65" s="111"/>
      <c r="FS65" s="111"/>
      <c r="FT65" s="111"/>
      <c r="FU65" s="111"/>
      <c r="FV65" s="111"/>
      <c r="FW65" s="111"/>
      <c r="FX65" s="111"/>
      <c r="FY65" s="111"/>
      <c r="FZ65" s="111"/>
      <c r="GA65" s="111"/>
      <c r="GB65" s="111"/>
      <c r="GC65" s="111"/>
      <c r="GD65" s="111"/>
      <c r="GE65" s="111"/>
      <c r="GF65" s="111"/>
      <c r="GG65" s="111"/>
      <c r="GH65" s="111"/>
      <c r="GI65" s="111"/>
      <c r="GJ65" s="111"/>
      <c r="GK65" s="111"/>
      <c r="GL65" s="111"/>
      <c r="GM65" s="111"/>
      <c r="GN65" s="111"/>
      <c r="GO65" s="111"/>
      <c r="GP65" s="111"/>
      <c r="GQ65" s="111"/>
      <c r="GR65" s="111"/>
      <c r="GS65" s="111"/>
      <c r="GT65" s="111"/>
      <c r="GU65" s="111"/>
      <c r="GV65" s="111"/>
      <c r="GW65" s="111"/>
      <c r="GX65" s="111"/>
      <c r="GY65" s="111"/>
      <c r="GZ65" s="111"/>
      <c r="HA65" s="111"/>
      <c r="HB65" s="111"/>
      <c r="HC65" s="111"/>
      <c r="HD65" s="111"/>
      <c r="HE65" s="111"/>
      <c r="HF65" s="111"/>
      <c r="HG65" s="111"/>
      <c r="HH65" s="111"/>
      <c r="HI65" s="111"/>
      <c r="HJ65" s="111"/>
      <c r="HK65" s="111"/>
      <c r="HL65" s="111"/>
      <c r="HM65" s="111"/>
      <c r="HN65" s="111"/>
      <c r="HO65" s="111"/>
      <c r="HP65" s="111"/>
      <c r="HQ65" s="111"/>
      <c r="HR65" s="111"/>
      <c r="HS65" s="111"/>
      <c r="HT65" s="111"/>
      <c r="HU65" s="111"/>
      <c r="HV65" s="111"/>
      <c r="HW65" s="111"/>
      <c r="HX65" s="111"/>
      <c r="HY65" s="111"/>
      <c r="HZ65" s="111"/>
      <c r="IA65" s="111"/>
      <c r="IB65" s="111"/>
      <c r="IC65" s="111"/>
      <c r="ID65" s="111"/>
      <c r="IE65" s="111"/>
      <c r="IF65" s="111"/>
      <c r="IG65" s="111"/>
      <c r="IH65" s="111"/>
      <c r="II65" s="111"/>
      <c r="IJ65" s="111"/>
      <c r="IK65" s="111"/>
      <c r="IL65" s="111"/>
      <c r="IM65" s="111"/>
      <c r="IN65" s="111"/>
      <c r="IO65" s="111"/>
      <c r="IP65" s="111"/>
      <c r="IQ65" s="111"/>
      <c r="IR65" s="111"/>
      <c r="IS65" s="111"/>
      <c r="IT65" s="111"/>
      <c r="IU65" s="111"/>
      <c r="IV65" s="111"/>
    </row>
    <row r="66" spans="1:256" ht="18" customHeight="1">
      <c r="A66" s="167"/>
      <c r="B66" s="168"/>
      <c r="C66" s="306"/>
      <c r="D66" s="307"/>
      <c r="E66" s="308"/>
      <c r="F66" s="169"/>
      <c r="G66" s="342"/>
      <c r="H66" s="343"/>
      <c r="I66" s="170"/>
      <c r="J66" s="170"/>
      <c r="K66" s="171">
        <f t="shared" si="0"/>
        <v>0</v>
      </c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  <c r="GP66" s="111"/>
      <c r="GQ66" s="111"/>
      <c r="GR66" s="111"/>
      <c r="GS66" s="111"/>
      <c r="GT66" s="111"/>
      <c r="GU66" s="111"/>
      <c r="GV66" s="111"/>
      <c r="GW66" s="111"/>
      <c r="GX66" s="111"/>
      <c r="GY66" s="111"/>
      <c r="GZ66" s="111"/>
      <c r="HA66" s="111"/>
      <c r="HB66" s="111"/>
      <c r="HC66" s="111"/>
      <c r="HD66" s="111"/>
      <c r="HE66" s="111"/>
      <c r="HF66" s="111"/>
      <c r="HG66" s="111"/>
      <c r="HH66" s="111"/>
      <c r="HI66" s="111"/>
      <c r="HJ66" s="111"/>
      <c r="HK66" s="111"/>
      <c r="HL66" s="111"/>
      <c r="HM66" s="111"/>
      <c r="HN66" s="111"/>
      <c r="HO66" s="111"/>
      <c r="HP66" s="111"/>
      <c r="HQ66" s="111"/>
      <c r="HR66" s="111"/>
      <c r="HS66" s="111"/>
      <c r="HT66" s="111"/>
      <c r="HU66" s="111"/>
      <c r="HV66" s="111"/>
      <c r="HW66" s="111"/>
      <c r="HX66" s="111"/>
      <c r="HY66" s="111"/>
      <c r="HZ66" s="111"/>
      <c r="IA66" s="111"/>
      <c r="IB66" s="111"/>
      <c r="IC66" s="111"/>
      <c r="ID66" s="111"/>
      <c r="IE66" s="111"/>
      <c r="IF66" s="111"/>
      <c r="IG66" s="111"/>
      <c r="IH66" s="111"/>
      <c r="II66" s="111"/>
      <c r="IJ66" s="111"/>
      <c r="IK66" s="111"/>
      <c r="IL66" s="111"/>
      <c r="IM66" s="111"/>
      <c r="IN66" s="111"/>
      <c r="IO66" s="111"/>
      <c r="IP66" s="111"/>
      <c r="IQ66" s="111"/>
      <c r="IR66" s="111"/>
      <c r="IS66" s="111"/>
      <c r="IT66" s="111"/>
      <c r="IU66" s="111"/>
      <c r="IV66" s="111"/>
    </row>
    <row r="67" spans="1:256" ht="18" customHeight="1">
      <c r="A67" s="167"/>
      <c r="B67" s="168"/>
      <c r="C67" s="306"/>
      <c r="D67" s="307"/>
      <c r="E67" s="308"/>
      <c r="F67" s="169"/>
      <c r="G67" s="342"/>
      <c r="H67" s="343"/>
      <c r="I67" s="170"/>
      <c r="J67" s="170"/>
      <c r="K67" s="171">
        <f t="shared" si="0"/>
        <v>0</v>
      </c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  <c r="GP67" s="111"/>
      <c r="GQ67" s="111"/>
      <c r="GR67" s="111"/>
      <c r="GS67" s="111"/>
      <c r="GT67" s="111"/>
      <c r="GU67" s="111"/>
      <c r="GV67" s="111"/>
      <c r="GW67" s="111"/>
      <c r="GX67" s="111"/>
      <c r="GY67" s="111"/>
      <c r="GZ67" s="111"/>
      <c r="HA67" s="111"/>
      <c r="HB67" s="111"/>
      <c r="HC67" s="111"/>
      <c r="HD67" s="111"/>
      <c r="HE67" s="111"/>
      <c r="HF67" s="111"/>
      <c r="HG67" s="111"/>
      <c r="HH67" s="111"/>
      <c r="HI67" s="111"/>
      <c r="HJ67" s="111"/>
      <c r="HK67" s="111"/>
      <c r="HL67" s="111"/>
      <c r="HM67" s="111"/>
      <c r="HN67" s="111"/>
      <c r="HO67" s="111"/>
      <c r="HP67" s="111"/>
      <c r="HQ67" s="111"/>
      <c r="HR67" s="111"/>
      <c r="HS67" s="111"/>
      <c r="HT67" s="111"/>
      <c r="HU67" s="111"/>
      <c r="HV67" s="111"/>
      <c r="HW67" s="111"/>
      <c r="HX67" s="111"/>
      <c r="HY67" s="111"/>
      <c r="HZ67" s="111"/>
      <c r="IA67" s="111"/>
      <c r="IB67" s="111"/>
      <c r="IC67" s="111"/>
      <c r="ID67" s="111"/>
      <c r="IE67" s="111"/>
      <c r="IF67" s="111"/>
      <c r="IG67" s="111"/>
      <c r="IH67" s="111"/>
      <c r="II67" s="111"/>
      <c r="IJ67" s="111"/>
      <c r="IK67" s="111"/>
      <c r="IL67" s="111"/>
      <c r="IM67" s="111"/>
      <c r="IN67" s="111"/>
      <c r="IO67" s="111"/>
      <c r="IP67" s="111"/>
      <c r="IQ67" s="111"/>
      <c r="IR67" s="111"/>
      <c r="IS67" s="111"/>
      <c r="IT67" s="111"/>
      <c r="IU67" s="111"/>
      <c r="IV67" s="111"/>
    </row>
    <row r="68" spans="1:256" ht="18" customHeight="1">
      <c r="A68" s="167"/>
      <c r="B68" s="168"/>
      <c r="C68" s="306"/>
      <c r="D68" s="307"/>
      <c r="E68" s="308"/>
      <c r="F68" s="169"/>
      <c r="G68" s="344"/>
      <c r="H68" s="345"/>
      <c r="I68" s="170"/>
      <c r="J68" s="170"/>
      <c r="K68" s="171">
        <f t="shared" si="0"/>
        <v>0</v>
      </c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111"/>
      <c r="FI68" s="111"/>
      <c r="FJ68" s="111"/>
      <c r="FK68" s="111"/>
      <c r="FL68" s="111"/>
      <c r="FM68" s="111"/>
      <c r="FN68" s="111"/>
      <c r="FO68" s="111"/>
      <c r="FP68" s="111"/>
      <c r="FQ68" s="111"/>
      <c r="FR68" s="111"/>
      <c r="FS68" s="111"/>
      <c r="FT68" s="111"/>
      <c r="FU68" s="111"/>
      <c r="FV68" s="111"/>
      <c r="FW68" s="111"/>
      <c r="FX68" s="111"/>
      <c r="FY68" s="111"/>
      <c r="FZ68" s="111"/>
      <c r="GA68" s="111"/>
      <c r="GB68" s="111"/>
      <c r="GC68" s="111"/>
      <c r="GD68" s="111"/>
      <c r="GE68" s="111"/>
      <c r="GF68" s="111"/>
      <c r="GG68" s="111"/>
      <c r="GH68" s="111"/>
      <c r="GI68" s="111"/>
      <c r="GJ68" s="111"/>
      <c r="GK68" s="111"/>
      <c r="GL68" s="111"/>
      <c r="GM68" s="111"/>
      <c r="GN68" s="111"/>
      <c r="GO68" s="111"/>
      <c r="GP68" s="111"/>
      <c r="GQ68" s="111"/>
      <c r="GR68" s="111"/>
      <c r="GS68" s="111"/>
      <c r="GT68" s="111"/>
      <c r="GU68" s="111"/>
      <c r="GV68" s="111"/>
      <c r="GW68" s="111"/>
      <c r="GX68" s="111"/>
      <c r="GY68" s="111"/>
      <c r="GZ68" s="111"/>
      <c r="HA68" s="111"/>
      <c r="HB68" s="111"/>
      <c r="HC68" s="111"/>
      <c r="HD68" s="111"/>
      <c r="HE68" s="111"/>
      <c r="HF68" s="111"/>
      <c r="HG68" s="111"/>
      <c r="HH68" s="111"/>
      <c r="HI68" s="111"/>
      <c r="HJ68" s="111"/>
      <c r="HK68" s="111"/>
      <c r="HL68" s="111"/>
      <c r="HM68" s="111"/>
      <c r="HN68" s="111"/>
      <c r="HO68" s="111"/>
      <c r="HP68" s="111"/>
      <c r="HQ68" s="111"/>
      <c r="HR68" s="111"/>
      <c r="HS68" s="111"/>
      <c r="HT68" s="111"/>
      <c r="HU68" s="111"/>
      <c r="HV68" s="111"/>
      <c r="HW68" s="111"/>
      <c r="HX68" s="111"/>
      <c r="HY68" s="111"/>
      <c r="HZ68" s="111"/>
      <c r="IA68" s="111"/>
      <c r="IB68" s="111"/>
      <c r="IC68" s="111"/>
      <c r="ID68" s="111"/>
      <c r="IE68" s="111"/>
      <c r="IF68" s="111"/>
      <c r="IG68" s="111"/>
      <c r="IH68" s="111"/>
      <c r="II68" s="111"/>
      <c r="IJ68" s="111"/>
      <c r="IK68" s="111"/>
      <c r="IL68" s="111"/>
      <c r="IM68" s="111"/>
      <c r="IN68" s="111"/>
      <c r="IO68" s="111"/>
      <c r="IP68" s="111"/>
      <c r="IQ68" s="111"/>
      <c r="IR68" s="111"/>
      <c r="IS68" s="111"/>
      <c r="IT68" s="111"/>
      <c r="IU68" s="111"/>
      <c r="IV68" s="111"/>
    </row>
    <row r="69" spans="1:256" ht="18" customHeight="1">
      <c r="A69" s="167"/>
      <c r="B69" s="168"/>
      <c r="C69" s="306"/>
      <c r="D69" s="307"/>
      <c r="E69" s="308"/>
      <c r="F69" s="169"/>
      <c r="G69" s="342"/>
      <c r="H69" s="343"/>
      <c r="I69" s="170"/>
      <c r="J69" s="170"/>
      <c r="K69" s="171">
        <f t="shared" si="0"/>
        <v>0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1"/>
      <c r="FN69" s="111"/>
      <c r="FO69" s="111"/>
      <c r="FP69" s="111"/>
      <c r="FQ69" s="111"/>
      <c r="FR69" s="111"/>
      <c r="FS69" s="111"/>
      <c r="FT69" s="111"/>
      <c r="FU69" s="111"/>
      <c r="FV69" s="111"/>
      <c r="FW69" s="111"/>
      <c r="FX69" s="111"/>
      <c r="FY69" s="111"/>
      <c r="FZ69" s="111"/>
      <c r="GA69" s="111"/>
      <c r="GB69" s="111"/>
      <c r="GC69" s="111"/>
      <c r="GD69" s="111"/>
      <c r="GE69" s="111"/>
      <c r="GF69" s="111"/>
      <c r="GG69" s="111"/>
      <c r="GH69" s="111"/>
      <c r="GI69" s="111"/>
      <c r="GJ69" s="111"/>
      <c r="GK69" s="111"/>
      <c r="GL69" s="111"/>
      <c r="GM69" s="111"/>
      <c r="GN69" s="111"/>
      <c r="GO69" s="111"/>
      <c r="GP69" s="111"/>
      <c r="GQ69" s="111"/>
      <c r="GR69" s="111"/>
      <c r="GS69" s="111"/>
      <c r="GT69" s="111"/>
      <c r="GU69" s="111"/>
      <c r="GV69" s="111"/>
      <c r="GW69" s="111"/>
      <c r="GX69" s="111"/>
      <c r="GY69" s="111"/>
      <c r="GZ69" s="111"/>
      <c r="HA69" s="111"/>
      <c r="HB69" s="111"/>
      <c r="HC69" s="111"/>
      <c r="HD69" s="111"/>
      <c r="HE69" s="111"/>
      <c r="HF69" s="111"/>
      <c r="HG69" s="111"/>
      <c r="HH69" s="111"/>
      <c r="HI69" s="111"/>
      <c r="HJ69" s="111"/>
      <c r="HK69" s="111"/>
      <c r="HL69" s="111"/>
      <c r="HM69" s="111"/>
      <c r="HN69" s="111"/>
      <c r="HO69" s="111"/>
      <c r="HP69" s="111"/>
      <c r="HQ69" s="111"/>
      <c r="HR69" s="111"/>
      <c r="HS69" s="111"/>
      <c r="HT69" s="111"/>
      <c r="HU69" s="111"/>
      <c r="HV69" s="111"/>
      <c r="HW69" s="111"/>
      <c r="HX69" s="111"/>
      <c r="HY69" s="111"/>
      <c r="HZ69" s="111"/>
      <c r="IA69" s="111"/>
      <c r="IB69" s="111"/>
      <c r="IC69" s="111"/>
      <c r="ID69" s="111"/>
      <c r="IE69" s="111"/>
      <c r="IF69" s="111"/>
      <c r="IG69" s="111"/>
      <c r="IH69" s="111"/>
      <c r="II69" s="111"/>
      <c r="IJ69" s="111"/>
      <c r="IK69" s="111"/>
      <c r="IL69" s="111"/>
      <c r="IM69" s="111"/>
      <c r="IN69" s="111"/>
      <c r="IO69" s="111"/>
      <c r="IP69" s="111"/>
      <c r="IQ69" s="111"/>
      <c r="IR69" s="111"/>
      <c r="IS69" s="111"/>
      <c r="IT69" s="111"/>
      <c r="IU69" s="111"/>
      <c r="IV69" s="111"/>
    </row>
    <row r="70" spans="1:256" ht="18" customHeight="1">
      <c r="A70" s="167"/>
      <c r="B70" s="168"/>
      <c r="C70" s="339"/>
      <c r="D70" s="340"/>
      <c r="E70" s="341"/>
      <c r="F70" s="169"/>
      <c r="G70" s="342"/>
      <c r="H70" s="343"/>
      <c r="I70" s="170"/>
      <c r="J70" s="170"/>
      <c r="K70" s="171">
        <f t="shared" si="0"/>
        <v>0</v>
      </c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S70" s="111"/>
      <c r="FT70" s="111"/>
      <c r="FU70" s="111"/>
      <c r="FV70" s="111"/>
      <c r="FW70" s="111"/>
      <c r="FX70" s="111"/>
      <c r="FY70" s="111"/>
      <c r="FZ70" s="111"/>
      <c r="GA70" s="111"/>
      <c r="GB70" s="111"/>
      <c r="GC70" s="111"/>
      <c r="GD70" s="111"/>
      <c r="GE70" s="111"/>
      <c r="GF70" s="111"/>
      <c r="GG70" s="111"/>
      <c r="GH70" s="111"/>
      <c r="GI70" s="111"/>
      <c r="GJ70" s="111"/>
      <c r="GK70" s="111"/>
      <c r="GL70" s="111"/>
      <c r="GM70" s="111"/>
      <c r="GN70" s="111"/>
      <c r="GO70" s="111"/>
      <c r="GP70" s="111"/>
      <c r="GQ70" s="111"/>
      <c r="GR70" s="111"/>
      <c r="GS70" s="111"/>
      <c r="GT70" s="111"/>
      <c r="GU70" s="111"/>
      <c r="GV70" s="111"/>
      <c r="GW70" s="111"/>
      <c r="GX70" s="111"/>
      <c r="GY70" s="111"/>
      <c r="GZ70" s="111"/>
      <c r="HA70" s="111"/>
      <c r="HB70" s="111"/>
      <c r="HC70" s="111"/>
      <c r="HD70" s="111"/>
      <c r="HE70" s="111"/>
      <c r="HF70" s="111"/>
      <c r="HG70" s="111"/>
      <c r="HH70" s="111"/>
      <c r="HI70" s="111"/>
      <c r="HJ70" s="111"/>
      <c r="HK70" s="111"/>
      <c r="HL70" s="111"/>
      <c r="HM70" s="111"/>
      <c r="HN70" s="111"/>
      <c r="HO70" s="111"/>
      <c r="HP70" s="111"/>
      <c r="HQ70" s="111"/>
      <c r="HR70" s="111"/>
      <c r="HS70" s="111"/>
      <c r="HT70" s="111"/>
      <c r="HU70" s="111"/>
      <c r="HV70" s="111"/>
      <c r="HW70" s="111"/>
      <c r="HX70" s="111"/>
      <c r="HY70" s="111"/>
      <c r="HZ70" s="111"/>
      <c r="IA70" s="111"/>
      <c r="IB70" s="111"/>
      <c r="IC70" s="111"/>
      <c r="ID70" s="111"/>
      <c r="IE70" s="111"/>
      <c r="IF70" s="111"/>
      <c r="IG70" s="111"/>
      <c r="IH70" s="111"/>
      <c r="II70" s="111"/>
      <c r="IJ70" s="111"/>
      <c r="IK70" s="111"/>
      <c r="IL70" s="111"/>
      <c r="IM70" s="111"/>
      <c r="IN70" s="111"/>
      <c r="IO70" s="111"/>
      <c r="IP70" s="111"/>
      <c r="IQ70" s="111"/>
      <c r="IR70" s="111"/>
      <c r="IS70" s="111"/>
      <c r="IT70" s="111"/>
      <c r="IU70" s="111"/>
      <c r="IV70" s="111"/>
    </row>
    <row r="71" spans="1:256" ht="18" customHeight="1">
      <c r="A71" s="167"/>
      <c r="B71" s="168"/>
      <c r="C71" s="339"/>
      <c r="D71" s="340"/>
      <c r="E71" s="341"/>
      <c r="F71" s="169"/>
      <c r="G71" s="342"/>
      <c r="H71" s="343"/>
      <c r="I71" s="170"/>
      <c r="J71" s="170"/>
      <c r="K71" s="171">
        <f t="shared" si="0"/>
        <v>0</v>
      </c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1"/>
      <c r="FK71" s="111"/>
      <c r="FL71" s="111"/>
      <c r="FM71" s="111"/>
      <c r="FN71" s="111"/>
      <c r="FO71" s="111"/>
      <c r="FP71" s="111"/>
      <c r="FQ71" s="111"/>
      <c r="FR71" s="111"/>
      <c r="FS71" s="111"/>
      <c r="FT71" s="111"/>
      <c r="FU71" s="111"/>
      <c r="FV71" s="111"/>
      <c r="FW71" s="111"/>
      <c r="FX71" s="111"/>
      <c r="FY71" s="111"/>
      <c r="FZ71" s="111"/>
      <c r="GA71" s="111"/>
      <c r="GB71" s="111"/>
      <c r="GC71" s="111"/>
      <c r="GD71" s="111"/>
      <c r="GE71" s="111"/>
      <c r="GF71" s="111"/>
      <c r="GG71" s="111"/>
      <c r="GH71" s="111"/>
      <c r="GI71" s="111"/>
      <c r="GJ71" s="111"/>
      <c r="GK71" s="111"/>
      <c r="GL71" s="111"/>
      <c r="GM71" s="111"/>
      <c r="GN71" s="111"/>
      <c r="GO71" s="111"/>
      <c r="GP71" s="111"/>
      <c r="GQ71" s="111"/>
      <c r="GR71" s="111"/>
      <c r="GS71" s="111"/>
      <c r="GT71" s="111"/>
      <c r="GU71" s="111"/>
      <c r="GV71" s="111"/>
      <c r="GW71" s="111"/>
      <c r="GX71" s="111"/>
      <c r="GY71" s="111"/>
      <c r="GZ71" s="111"/>
      <c r="HA71" s="111"/>
      <c r="HB71" s="111"/>
      <c r="HC71" s="111"/>
      <c r="HD71" s="111"/>
      <c r="HE71" s="111"/>
      <c r="HF71" s="111"/>
      <c r="HG71" s="111"/>
      <c r="HH71" s="111"/>
      <c r="HI71" s="111"/>
      <c r="HJ71" s="111"/>
      <c r="HK71" s="111"/>
      <c r="HL71" s="111"/>
      <c r="HM71" s="111"/>
      <c r="HN71" s="111"/>
      <c r="HO71" s="111"/>
      <c r="HP71" s="111"/>
      <c r="HQ71" s="111"/>
      <c r="HR71" s="111"/>
      <c r="HS71" s="111"/>
      <c r="HT71" s="111"/>
      <c r="HU71" s="111"/>
      <c r="HV71" s="111"/>
      <c r="HW71" s="111"/>
      <c r="HX71" s="111"/>
      <c r="HY71" s="111"/>
      <c r="HZ71" s="111"/>
      <c r="IA71" s="111"/>
      <c r="IB71" s="111"/>
      <c r="IC71" s="111"/>
      <c r="ID71" s="111"/>
      <c r="IE71" s="111"/>
      <c r="IF71" s="111"/>
      <c r="IG71" s="111"/>
      <c r="IH71" s="111"/>
      <c r="II71" s="111"/>
      <c r="IJ71" s="111"/>
      <c r="IK71" s="111"/>
      <c r="IL71" s="111"/>
      <c r="IM71" s="111"/>
      <c r="IN71" s="111"/>
      <c r="IO71" s="111"/>
      <c r="IP71" s="111"/>
      <c r="IQ71" s="111"/>
      <c r="IR71" s="111"/>
      <c r="IS71" s="111"/>
      <c r="IT71" s="111"/>
      <c r="IU71" s="111"/>
      <c r="IV71" s="111"/>
    </row>
    <row r="72" spans="1:256" ht="18" customHeight="1">
      <c r="A72" s="167"/>
      <c r="B72" s="168"/>
      <c r="C72" s="339"/>
      <c r="D72" s="340"/>
      <c r="E72" s="341"/>
      <c r="F72" s="169"/>
      <c r="G72" s="342"/>
      <c r="H72" s="343"/>
      <c r="I72" s="170"/>
      <c r="J72" s="170"/>
      <c r="K72" s="171">
        <f t="shared" si="0"/>
        <v>0</v>
      </c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11"/>
      <c r="FY72" s="111"/>
      <c r="FZ72" s="111"/>
      <c r="GA72" s="111"/>
      <c r="GB72" s="111"/>
      <c r="GC72" s="111"/>
      <c r="GD72" s="111"/>
      <c r="GE72" s="111"/>
      <c r="GF72" s="111"/>
      <c r="GG72" s="111"/>
      <c r="GH72" s="111"/>
      <c r="GI72" s="111"/>
      <c r="GJ72" s="111"/>
      <c r="GK72" s="111"/>
      <c r="GL72" s="111"/>
      <c r="GM72" s="111"/>
      <c r="GN72" s="111"/>
      <c r="GO72" s="111"/>
      <c r="GP72" s="111"/>
      <c r="GQ72" s="111"/>
      <c r="GR72" s="111"/>
      <c r="GS72" s="111"/>
      <c r="GT72" s="111"/>
      <c r="GU72" s="111"/>
      <c r="GV72" s="111"/>
      <c r="GW72" s="111"/>
      <c r="GX72" s="111"/>
      <c r="GY72" s="111"/>
      <c r="GZ72" s="111"/>
      <c r="HA72" s="111"/>
      <c r="HB72" s="111"/>
      <c r="HC72" s="111"/>
      <c r="HD72" s="111"/>
      <c r="HE72" s="111"/>
      <c r="HF72" s="111"/>
      <c r="HG72" s="111"/>
      <c r="HH72" s="111"/>
      <c r="HI72" s="111"/>
      <c r="HJ72" s="111"/>
      <c r="HK72" s="111"/>
      <c r="HL72" s="111"/>
      <c r="HM72" s="111"/>
      <c r="HN72" s="111"/>
      <c r="HO72" s="111"/>
      <c r="HP72" s="111"/>
      <c r="HQ72" s="111"/>
      <c r="HR72" s="111"/>
      <c r="HS72" s="111"/>
      <c r="HT72" s="111"/>
      <c r="HU72" s="111"/>
      <c r="HV72" s="111"/>
      <c r="HW72" s="111"/>
      <c r="HX72" s="111"/>
      <c r="HY72" s="111"/>
      <c r="HZ72" s="111"/>
      <c r="IA72" s="111"/>
      <c r="IB72" s="111"/>
      <c r="IC72" s="111"/>
      <c r="ID72" s="111"/>
      <c r="IE72" s="111"/>
      <c r="IF72" s="111"/>
      <c r="IG72" s="111"/>
      <c r="IH72" s="111"/>
      <c r="II72" s="111"/>
      <c r="IJ72" s="111"/>
      <c r="IK72" s="111"/>
      <c r="IL72" s="111"/>
      <c r="IM72" s="111"/>
      <c r="IN72" s="111"/>
      <c r="IO72" s="111"/>
      <c r="IP72" s="111"/>
      <c r="IQ72" s="111"/>
      <c r="IR72" s="111"/>
      <c r="IS72" s="111"/>
      <c r="IT72" s="111"/>
      <c r="IU72" s="111"/>
      <c r="IV72" s="111"/>
    </row>
    <row r="73" spans="1:256" ht="18" customHeight="1">
      <c r="A73" s="167"/>
      <c r="B73" s="168"/>
      <c r="C73" s="306"/>
      <c r="D73" s="307"/>
      <c r="E73" s="308"/>
      <c r="F73" s="169"/>
      <c r="G73" s="304"/>
      <c r="H73" s="305"/>
      <c r="I73" s="170"/>
      <c r="J73" s="170"/>
      <c r="K73" s="171">
        <f t="shared" si="0"/>
        <v>0</v>
      </c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1"/>
      <c r="FL73" s="111"/>
      <c r="FM73" s="111"/>
      <c r="FN73" s="111"/>
      <c r="FO73" s="111"/>
      <c r="FP73" s="111"/>
      <c r="FQ73" s="111"/>
      <c r="FR73" s="111"/>
      <c r="FS73" s="111"/>
      <c r="FT73" s="111"/>
      <c r="FU73" s="111"/>
      <c r="FV73" s="111"/>
      <c r="FW73" s="111"/>
      <c r="FX73" s="111"/>
      <c r="FY73" s="111"/>
      <c r="FZ73" s="111"/>
      <c r="GA73" s="111"/>
      <c r="GB73" s="111"/>
      <c r="GC73" s="111"/>
      <c r="GD73" s="111"/>
      <c r="GE73" s="111"/>
      <c r="GF73" s="111"/>
      <c r="GG73" s="111"/>
      <c r="GH73" s="111"/>
      <c r="GI73" s="111"/>
      <c r="GJ73" s="111"/>
      <c r="GK73" s="111"/>
      <c r="GL73" s="111"/>
      <c r="GM73" s="111"/>
      <c r="GN73" s="111"/>
      <c r="GO73" s="111"/>
      <c r="GP73" s="111"/>
      <c r="GQ73" s="111"/>
      <c r="GR73" s="111"/>
      <c r="GS73" s="111"/>
      <c r="GT73" s="111"/>
      <c r="GU73" s="111"/>
      <c r="GV73" s="111"/>
      <c r="GW73" s="111"/>
      <c r="GX73" s="111"/>
      <c r="GY73" s="111"/>
      <c r="GZ73" s="111"/>
      <c r="HA73" s="111"/>
      <c r="HB73" s="111"/>
      <c r="HC73" s="111"/>
      <c r="HD73" s="111"/>
      <c r="HE73" s="111"/>
      <c r="HF73" s="111"/>
      <c r="HG73" s="111"/>
      <c r="HH73" s="111"/>
      <c r="HI73" s="111"/>
      <c r="HJ73" s="111"/>
      <c r="HK73" s="111"/>
      <c r="HL73" s="111"/>
      <c r="HM73" s="111"/>
      <c r="HN73" s="111"/>
      <c r="HO73" s="111"/>
      <c r="HP73" s="111"/>
      <c r="HQ73" s="111"/>
      <c r="HR73" s="111"/>
      <c r="HS73" s="111"/>
      <c r="HT73" s="111"/>
      <c r="HU73" s="111"/>
      <c r="HV73" s="111"/>
      <c r="HW73" s="111"/>
      <c r="HX73" s="111"/>
      <c r="HY73" s="111"/>
      <c r="HZ73" s="111"/>
      <c r="IA73" s="111"/>
      <c r="IB73" s="111"/>
      <c r="IC73" s="111"/>
      <c r="ID73" s="111"/>
      <c r="IE73" s="111"/>
      <c r="IF73" s="111"/>
      <c r="IG73" s="111"/>
      <c r="IH73" s="111"/>
      <c r="II73" s="111"/>
      <c r="IJ73" s="111"/>
      <c r="IK73" s="111"/>
      <c r="IL73" s="111"/>
      <c r="IM73" s="111"/>
      <c r="IN73" s="111"/>
      <c r="IO73" s="111"/>
      <c r="IP73" s="111"/>
      <c r="IQ73" s="111"/>
      <c r="IR73" s="111"/>
      <c r="IS73" s="111"/>
      <c r="IT73" s="111"/>
      <c r="IU73" s="111"/>
      <c r="IV73" s="111"/>
    </row>
    <row r="74" spans="1:256" ht="18" customHeight="1">
      <c r="A74" s="167"/>
      <c r="B74" s="168"/>
      <c r="C74" s="306"/>
      <c r="D74" s="307"/>
      <c r="E74" s="308"/>
      <c r="F74" s="169"/>
      <c r="G74" s="304"/>
      <c r="H74" s="305"/>
      <c r="I74" s="170"/>
      <c r="J74" s="170"/>
      <c r="K74" s="171">
        <f t="shared" si="0"/>
        <v>0</v>
      </c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1"/>
      <c r="FI74" s="111"/>
      <c r="FJ74" s="111"/>
      <c r="FK74" s="111"/>
      <c r="FL74" s="111"/>
      <c r="FM74" s="111"/>
      <c r="FN74" s="111"/>
      <c r="FO74" s="111"/>
      <c r="FP74" s="111"/>
      <c r="FQ74" s="111"/>
      <c r="FR74" s="111"/>
      <c r="FS74" s="111"/>
      <c r="FT74" s="111"/>
      <c r="FU74" s="111"/>
      <c r="FV74" s="111"/>
      <c r="FW74" s="111"/>
      <c r="FX74" s="111"/>
      <c r="FY74" s="111"/>
      <c r="FZ74" s="111"/>
      <c r="GA74" s="111"/>
      <c r="GB74" s="111"/>
      <c r="GC74" s="111"/>
      <c r="GD74" s="111"/>
      <c r="GE74" s="111"/>
      <c r="GF74" s="111"/>
      <c r="GG74" s="111"/>
      <c r="GH74" s="111"/>
      <c r="GI74" s="111"/>
      <c r="GJ74" s="111"/>
      <c r="GK74" s="111"/>
      <c r="GL74" s="111"/>
      <c r="GM74" s="111"/>
      <c r="GN74" s="111"/>
      <c r="GO74" s="111"/>
      <c r="GP74" s="111"/>
      <c r="GQ74" s="111"/>
      <c r="GR74" s="111"/>
      <c r="GS74" s="111"/>
      <c r="GT74" s="111"/>
      <c r="GU74" s="111"/>
      <c r="GV74" s="111"/>
      <c r="GW74" s="111"/>
      <c r="GX74" s="111"/>
      <c r="GY74" s="111"/>
      <c r="GZ74" s="111"/>
      <c r="HA74" s="111"/>
      <c r="HB74" s="111"/>
      <c r="HC74" s="111"/>
      <c r="HD74" s="111"/>
      <c r="HE74" s="111"/>
      <c r="HF74" s="111"/>
      <c r="HG74" s="111"/>
      <c r="HH74" s="111"/>
      <c r="HI74" s="111"/>
      <c r="HJ74" s="111"/>
      <c r="HK74" s="111"/>
      <c r="HL74" s="111"/>
      <c r="HM74" s="111"/>
      <c r="HN74" s="111"/>
      <c r="HO74" s="111"/>
      <c r="HP74" s="111"/>
      <c r="HQ74" s="111"/>
      <c r="HR74" s="111"/>
      <c r="HS74" s="111"/>
      <c r="HT74" s="111"/>
      <c r="HU74" s="111"/>
      <c r="HV74" s="111"/>
      <c r="HW74" s="111"/>
      <c r="HX74" s="111"/>
      <c r="HY74" s="111"/>
      <c r="HZ74" s="111"/>
      <c r="IA74" s="111"/>
      <c r="IB74" s="111"/>
      <c r="IC74" s="111"/>
      <c r="ID74" s="111"/>
      <c r="IE74" s="111"/>
      <c r="IF74" s="111"/>
      <c r="IG74" s="111"/>
      <c r="IH74" s="111"/>
      <c r="II74" s="111"/>
      <c r="IJ74" s="111"/>
      <c r="IK74" s="111"/>
      <c r="IL74" s="111"/>
      <c r="IM74" s="111"/>
      <c r="IN74" s="111"/>
      <c r="IO74" s="111"/>
      <c r="IP74" s="111"/>
      <c r="IQ74" s="111"/>
      <c r="IR74" s="111"/>
      <c r="IS74" s="111"/>
      <c r="IT74" s="111"/>
      <c r="IU74" s="111"/>
      <c r="IV74" s="111"/>
    </row>
    <row r="75" spans="1:256" ht="18" customHeight="1">
      <c r="A75" s="167"/>
      <c r="B75" s="168"/>
      <c r="C75" s="306"/>
      <c r="D75" s="307"/>
      <c r="E75" s="308"/>
      <c r="F75" s="169"/>
      <c r="G75" s="304"/>
      <c r="H75" s="305"/>
      <c r="I75" s="170"/>
      <c r="J75" s="170"/>
      <c r="K75" s="171">
        <f t="shared" si="0"/>
        <v>0</v>
      </c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  <c r="FH75" s="111"/>
      <c r="FI75" s="111"/>
      <c r="FJ75" s="111"/>
      <c r="FK75" s="111"/>
      <c r="FL75" s="111"/>
      <c r="FM75" s="111"/>
      <c r="FN75" s="111"/>
      <c r="FO75" s="111"/>
      <c r="FP75" s="111"/>
      <c r="FQ75" s="111"/>
      <c r="FR75" s="111"/>
      <c r="FS75" s="111"/>
      <c r="FT75" s="111"/>
      <c r="FU75" s="111"/>
      <c r="FV75" s="111"/>
      <c r="FW75" s="111"/>
      <c r="FX75" s="111"/>
      <c r="FY75" s="111"/>
      <c r="FZ75" s="111"/>
      <c r="GA75" s="111"/>
      <c r="GB75" s="111"/>
      <c r="GC75" s="111"/>
      <c r="GD75" s="111"/>
      <c r="GE75" s="111"/>
      <c r="GF75" s="111"/>
      <c r="GG75" s="111"/>
      <c r="GH75" s="111"/>
      <c r="GI75" s="111"/>
      <c r="GJ75" s="111"/>
      <c r="GK75" s="111"/>
      <c r="GL75" s="111"/>
      <c r="GM75" s="111"/>
      <c r="GN75" s="111"/>
      <c r="GO75" s="111"/>
      <c r="GP75" s="111"/>
      <c r="GQ75" s="111"/>
      <c r="GR75" s="111"/>
      <c r="GS75" s="111"/>
      <c r="GT75" s="111"/>
      <c r="GU75" s="111"/>
      <c r="GV75" s="111"/>
      <c r="GW75" s="111"/>
      <c r="GX75" s="111"/>
      <c r="GY75" s="111"/>
      <c r="GZ75" s="111"/>
      <c r="HA75" s="111"/>
      <c r="HB75" s="111"/>
      <c r="HC75" s="111"/>
      <c r="HD75" s="111"/>
      <c r="HE75" s="111"/>
      <c r="HF75" s="111"/>
      <c r="HG75" s="111"/>
      <c r="HH75" s="111"/>
      <c r="HI75" s="111"/>
      <c r="HJ75" s="111"/>
      <c r="HK75" s="111"/>
      <c r="HL75" s="111"/>
      <c r="HM75" s="111"/>
      <c r="HN75" s="111"/>
      <c r="HO75" s="111"/>
      <c r="HP75" s="111"/>
      <c r="HQ75" s="111"/>
      <c r="HR75" s="111"/>
      <c r="HS75" s="111"/>
      <c r="HT75" s="111"/>
      <c r="HU75" s="111"/>
      <c r="HV75" s="111"/>
      <c r="HW75" s="111"/>
      <c r="HX75" s="111"/>
      <c r="HY75" s="111"/>
      <c r="HZ75" s="111"/>
      <c r="IA75" s="111"/>
      <c r="IB75" s="111"/>
      <c r="IC75" s="111"/>
      <c r="ID75" s="111"/>
      <c r="IE75" s="111"/>
      <c r="IF75" s="111"/>
      <c r="IG75" s="111"/>
      <c r="IH75" s="111"/>
      <c r="II75" s="111"/>
      <c r="IJ75" s="111"/>
      <c r="IK75" s="111"/>
      <c r="IL75" s="111"/>
      <c r="IM75" s="111"/>
      <c r="IN75" s="111"/>
      <c r="IO75" s="111"/>
      <c r="IP75" s="111"/>
      <c r="IQ75" s="111"/>
      <c r="IR75" s="111"/>
      <c r="IS75" s="111"/>
      <c r="IT75" s="111"/>
      <c r="IU75" s="111"/>
      <c r="IV75" s="111"/>
    </row>
    <row r="76" spans="1:256" ht="18" customHeight="1" thickBot="1">
      <c r="A76" s="172"/>
      <c r="B76" s="173"/>
      <c r="C76" s="331"/>
      <c r="D76" s="332"/>
      <c r="E76" s="333"/>
      <c r="F76" s="169"/>
      <c r="G76" s="334"/>
      <c r="H76" s="335"/>
      <c r="I76" s="174"/>
      <c r="J76" s="175"/>
      <c r="K76" s="171">
        <f>K75+G76-I76</f>
        <v>0</v>
      </c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1"/>
      <c r="FF76" s="111"/>
      <c r="FG76" s="111"/>
      <c r="FH76" s="111"/>
      <c r="FI76" s="111"/>
      <c r="FJ76" s="111"/>
      <c r="FK76" s="111"/>
      <c r="FL76" s="111"/>
      <c r="FM76" s="111"/>
      <c r="FN76" s="111"/>
      <c r="FO76" s="111"/>
      <c r="FP76" s="111"/>
      <c r="FQ76" s="111"/>
      <c r="FR76" s="111"/>
      <c r="FS76" s="111"/>
      <c r="FT76" s="111"/>
      <c r="FU76" s="111"/>
      <c r="FV76" s="111"/>
      <c r="FW76" s="111"/>
      <c r="FX76" s="111"/>
      <c r="FY76" s="111"/>
      <c r="FZ76" s="111"/>
      <c r="GA76" s="111"/>
      <c r="GB76" s="111"/>
      <c r="GC76" s="111"/>
      <c r="GD76" s="111"/>
      <c r="GE76" s="111"/>
      <c r="GF76" s="111"/>
      <c r="GG76" s="111"/>
      <c r="GH76" s="111"/>
      <c r="GI76" s="111"/>
      <c r="GJ76" s="111"/>
      <c r="GK76" s="111"/>
      <c r="GL76" s="111"/>
      <c r="GM76" s="111"/>
      <c r="GN76" s="111"/>
      <c r="GO76" s="111"/>
      <c r="GP76" s="111"/>
      <c r="GQ76" s="111"/>
      <c r="GR76" s="111"/>
      <c r="GS76" s="111"/>
      <c r="GT76" s="111"/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/>
      <c r="HI76" s="111"/>
      <c r="HJ76" s="111"/>
      <c r="HK76" s="111"/>
      <c r="HL76" s="111"/>
      <c r="HM76" s="111"/>
      <c r="HN76" s="111"/>
      <c r="HO76" s="111"/>
      <c r="HP76" s="111"/>
      <c r="HQ76" s="111"/>
      <c r="HR76" s="111"/>
      <c r="HS76" s="111"/>
      <c r="HT76" s="111"/>
      <c r="HU76" s="111"/>
      <c r="HV76" s="111"/>
      <c r="HW76" s="111"/>
      <c r="HX76" s="111"/>
      <c r="HY76" s="111"/>
      <c r="HZ76" s="111"/>
      <c r="IA76" s="111"/>
      <c r="IB76" s="111"/>
      <c r="IC76" s="111"/>
      <c r="ID76" s="111"/>
      <c r="IE76" s="111"/>
      <c r="IF76" s="111"/>
      <c r="IG76" s="111"/>
      <c r="IH76" s="111"/>
      <c r="II76" s="111"/>
      <c r="IJ76" s="111"/>
      <c r="IK76" s="111"/>
      <c r="IL76" s="111"/>
      <c r="IM76" s="111"/>
      <c r="IN76" s="111"/>
      <c r="IO76" s="111"/>
      <c r="IP76" s="111"/>
      <c r="IQ76" s="111"/>
      <c r="IR76" s="111"/>
      <c r="IS76" s="111"/>
      <c r="IT76" s="111"/>
      <c r="IU76" s="111"/>
      <c r="IV76" s="111"/>
    </row>
    <row r="77" spans="1:256" s="121" customFormat="1" ht="30.75" customHeight="1" thickBot="1">
      <c r="A77" s="336" t="s">
        <v>141</v>
      </c>
      <c r="B77" s="336"/>
      <c r="C77" s="336"/>
      <c r="D77" s="336"/>
      <c r="E77" s="336"/>
      <c r="F77" s="336"/>
      <c r="G77" s="337">
        <f>SUM(G6:H76)</f>
        <v>0</v>
      </c>
      <c r="H77" s="338"/>
      <c r="I77" s="119">
        <f>SUM(I6:I76)</f>
        <v>0</v>
      </c>
      <c r="J77" s="119">
        <f>SUM(J6:J76)</f>
        <v>0</v>
      </c>
      <c r="K77" s="120">
        <f>G77-I77</f>
        <v>0</v>
      </c>
    </row>
  </sheetData>
  <mergeCells count="157">
    <mergeCell ref="C69:E69"/>
    <mergeCell ref="G69:H69"/>
    <mergeCell ref="C70:E70"/>
    <mergeCell ref="G70:H70"/>
    <mergeCell ref="C71:E71"/>
    <mergeCell ref="G71:H71"/>
    <mergeCell ref="C66:E66"/>
    <mergeCell ref="G66:H66"/>
    <mergeCell ref="C67:E67"/>
    <mergeCell ref="G67:H67"/>
    <mergeCell ref="C68:E68"/>
    <mergeCell ref="G68:H68"/>
    <mergeCell ref="C75:E75"/>
    <mergeCell ref="G75:H75"/>
    <mergeCell ref="C76:E76"/>
    <mergeCell ref="G76:H76"/>
    <mergeCell ref="A77:F77"/>
    <mergeCell ref="G77:H77"/>
    <mergeCell ref="C72:E72"/>
    <mergeCell ref="G72:H72"/>
    <mergeCell ref="C73:E73"/>
    <mergeCell ref="G73:H73"/>
    <mergeCell ref="C74:E74"/>
    <mergeCell ref="G74:H74"/>
    <mergeCell ref="C50:E50"/>
    <mergeCell ref="G50:H50"/>
    <mergeCell ref="C64:E64"/>
    <mergeCell ref="G64:H64"/>
    <mergeCell ref="C65:E65"/>
    <mergeCell ref="G65:H65"/>
    <mergeCell ref="C47:E47"/>
    <mergeCell ref="G47:H47"/>
    <mergeCell ref="C48:E48"/>
    <mergeCell ref="G48:H48"/>
    <mergeCell ref="C49:E49"/>
    <mergeCell ref="G49:H49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C44:E44"/>
    <mergeCell ref="G44:H44"/>
    <mergeCell ref="C45:E45"/>
    <mergeCell ref="G45:H45"/>
    <mergeCell ref="C46:E46"/>
    <mergeCell ref="G46:H46"/>
    <mergeCell ref="C41:E41"/>
    <mergeCell ref="G41:H41"/>
    <mergeCell ref="C42:E42"/>
    <mergeCell ref="G42:H42"/>
    <mergeCell ref="C43:E43"/>
    <mergeCell ref="G43:H43"/>
    <mergeCell ref="C38:E38"/>
    <mergeCell ref="G38:H38"/>
    <mergeCell ref="C39:E39"/>
    <mergeCell ref="G39:H39"/>
    <mergeCell ref="C40:E40"/>
    <mergeCell ref="G40:H40"/>
    <mergeCell ref="C35:E35"/>
    <mergeCell ref="G35:H35"/>
    <mergeCell ref="C36:E36"/>
    <mergeCell ref="G36:H36"/>
    <mergeCell ref="C37:E37"/>
    <mergeCell ref="G37:H37"/>
    <mergeCell ref="C32:E32"/>
    <mergeCell ref="G32:H32"/>
    <mergeCell ref="C33:E33"/>
    <mergeCell ref="G33:H33"/>
    <mergeCell ref="C34:E34"/>
    <mergeCell ref="G34:H34"/>
    <mergeCell ref="C29:E29"/>
    <mergeCell ref="G29:H29"/>
    <mergeCell ref="C30:E30"/>
    <mergeCell ref="G30:H30"/>
    <mergeCell ref="C31:E31"/>
    <mergeCell ref="G31:H31"/>
    <mergeCell ref="C26:E26"/>
    <mergeCell ref="G26:H26"/>
    <mergeCell ref="C27:E27"/>
    <mergeCell ref="G27:H27"/>
    <mergeCell ref="C28:E28"/>
    <mergeCell ref="G28:H28"/>
    <mergeCell ref="C23:E23"/>
    <mergeCell ref="G23:H23"/>
    <mergeCell ref="C24:E24"/>
    <mergeCell ref="G24:H24"/>
    <mergeCell ref="C25:E25"/>
    <mergeCell ref="G25:H25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8:E8"/>
    <mergeCell ref="G8:H8"/>
    <mergeCell ref="C9:E9"/>
    <mergeCell ref="G9:H9"/>
    <mergeCell ref="C10:E10"/>
    <mergeCell ref="G10:H10"/>
    <mergeCell ref="J4:J5"/>
    <mergeCell ref="K4:K5"/>
    <mergeCell ref="C6:E6"/>
    <mergeCell ref="G6:H6"/>
    <mergeCell ref="C7:E7"/>
    <mergeCell ref="G7:H7"/>
    <mergeCell ref="B1:H1"/>
    <mergeCell ref="O2:S2"/>
    <mergeCell ref="B3:G3"/>
    <mergeCell ref="A4:A5"/>
    <mergeCell ref="B4:B5"/>
    <mergeCell ref="C4:E5"/>
    <mergeCell ref="F4:F5"/>
    <mergeCell ref="G4:H5"/>
    <mergeCell ref="I4:I5"/>
    <mergeCell ref="A2:C2"/>
    <mergeCell ref="D2:I2"/>
    <mergeCell ref="G63:H63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</mergeCells>
  <phoneticPr fontId="2"/>
  <dataValidations count="3">
    <dataValidation type="list" allowBlank="1" showErrorMessage="1" sqref="F6:F76 JB6:JB76 SX6:SX76 ACT6:ACT76 AMP6:AMP76 AWL6:AWL76 BGH6:BGH76 BQD6:BQD76 BZZ6:BZZ76 CJV6:CJV76 CTR6:CTR76 DDN6:DDN76 DNJ6:DNJ76 DXF6:DXF76 EHB6:EHB76 EQX6:EQX76 FAT6:FAT76 FKP6:FKP76 FUL6:FUL76 GEH6:GEH76 GOD6:GOD76 GXZ6:GXZ76 HHV6:HHV76 HRR6:HRR76 IBN6:IBN76 ILJ6:ILJ76 IVF6:IVF76 JFB6:JFB76 JOX6:JOX76 JYT6:JYT76 KIP6:KIP76 KSL6:KSL76 LCH6:LCH76 LMD6:LMD76 LVZ6:LVZ76 MFV6:MFV76 MPR6:MPR76 MZN6:MZN76 NJJ6:NJJ76 NTF6:NTF76 ODB6:ODB76 OMX6:OMX76 OWT6:OWT76 PGP6:PGP76 PQL6:PQL76 QAH6:QAH76 QKD6:QKD76 QTZ6:QTZ76 RDV6:RDV76 RNR6:RNR76 RXN6:RXN76 SHJ6:SHJ76 SRF6:SRF76 TBB6:TBB76 TKX6:TKX76 TUT6:TUT76 UEP6:UEP76 UOL6:UOL76 UYH6:UYH76 VID6:VID76 VRZ6:VRZ76 WBV6:WBV76 WLR6:WLR76 WVN6:WVN76 F65555:F65612 JB65555:JB65612 SX65555:SX65612 ACT65555:ACT65612 AMP65555:AMP65612 AWL65555:AWL65612 BGH65555:BGH65612 BQD65555:BQD65612 BZZ65555:BZZ65612 CJV65555:CJV65612 CTR65555:CTR65612 DDN65555:DDN65612 DNJ65555:DNJ65612 DXF65555:DXF65612 EHB65555:EHB65612 EQX65555:EQX65612 FAT65555:FAT65612 FKP65555:FKP65612 FUL65555:FUL65612 GEH65555:GEH65612 GOD65555:GOD65612 GXZ65555:GXZ65612 HHV65555:HHV65612 HRR65555:HRR65612 IBN65555:IBN65612 ILJ65555:ILJ65612 IVF65555:IVF65612 JFB65555:JFB65612 JOX65555:JOX65612 JYT65555:JYT65612 KIP65555:KIP65612 KSL65555:KSL65612 LCH65555:LCH65612 LMD65555:LMD65612 LVZ65555:LVZ65612 MFV65555:MFV65612 MPR65555:MPR65612 MZN65555:MZN65612 NJJ65555:NJJ65612 NTF65555:NTF65612 ODB65555:ODB65612 OMX65555:OMX65612 OWT65555:OWT65612 PGP65555:PGP65612 PQL65555:PQL65612 QAH65555:QAH65612 QKD65555:QKD65612 QTZ65555:QTZ65612 RDV65555:RDV65612 RNR65555:RNR65612 RXN65555:RXN65612 SHJ65555:SHJ65612 SRF65555:SRF65612 TBB65555:TBB65612 TKX65555:TKX65612 TUT65555:TUT65612 UEP65555:UEP65612 UOL65555:UOL65612 UYH65555:UYH65612 VID65555:VID65612 VRZ65555:VRZ65612 WBV65555:WBV65612 WLR65555:WLR65612 WVN65555:WVN65612 F131091:F131148 JB131091:JB131148 SX131091:SX131148 ACT131091:ACT131148 AMP131091:AMP131148 AWL131091:AWL131148 BGH131091:BGH131148 BQD131091:BQD131148 BZZ131091:BZZ131148 CJV131091:CJV131148 CTR131091:CTR131148 DDN131091:DDN131148 DNJ131091:DNJ131148 DXF131091:DXF131148 EHB131091:EHB131148 EQX131091:EQX131148 FAT131091:FAT131148 FKP131091:FKP131148 FUL131091:FUL131148 GEH131091:GEH131148 GOD131091:GOD131148 GXZ131091:GXZ131148 HHV131091:HHV131148 HRR131091:HRR131148 IBN131091:IBN131148 ILJ131091:ILJ131148 IVF131091:IVF131148 JFB131091:JFB131148 JOX131091:JOX131148 JYT131091:JYT131148 KIP131091:KIP131148 KSL131091:KSL131148 LCH131091:LCH131148 LMD131091:LMD131148 LVZ131091:LVZ131148 MFV131091:MFV131148 MPR131091:MPR131148 MZN131091:MZN131148 NJJ131091:NJJ131148 NTF131091:NTF131148 ODB131091:ODB131148 OMX131091:OMX131148 OWT131091:OWT131148 PGP131091:PGP131148 PQL131091:PQL131148 QAH131091:QAH131148 QKD131091:QKD131148 QTZ131091:QTZ131148 RDV131091:RDV131148 RNR131091:RNR131148 RXN131091:RXN131148 SHJ131091:SHJ131148 SRF131091:SRF131148 TBB131091:TBB131148 TKX131091:TKX131148 TUT131091:TUT131148 UEP131091:UEP131148 UOL131091:UOL131148 UYH131091:UYH131148 VID131091:VID131148 VRZ131091:VRZ131148 WBV131091:WBV131148 WLR131091:WLR131148 WVN131091:WVN131148 F196627:F196684 JB196627:JB196684 SX196627:SX196684 ACT196627:ACT196684 AMP196627:AMP196684 AWL196627:AWL196684 BGH196627:BGH196684 BQD196627:BQD196684 BZZ196627:BZZ196684 CJV196627:CJV196684 CTR196627:CTR196684 DDN196627:DDN196684 DNJ196627:DNJ196684 DXF196627:DXF196684 EHB196627:EHB196684 EQX196627:EQX196684 FAT196627:FAT196684 FKP196627:FKP196684 FUL196627:FUL196684 GEH196627:GEH196684 GOD196627:GOD196684 GXZ196627:GXZ196684 HHV196627:HHV196684 HRR196627:HRR196684 IBN196627:IBN196684 ILJ196627:ILJ196684 IVF196627:IVF196684 JFB196627:JFB196684 JOX196627:JOX196684 JYT196627:JYT196684 KIP196627:KIP196684 KSL196627:KSL196684 LCH196627:LCH196684 LMD196627:LMD196684 LVZ196627:LVZ196684 MFV196627:MFV196684 MPR196627:MPR196684 MZN196627:MZN196684 NJJ196627:NJJ196684 NTF196627:NTF196684 ODB196627:ODB196684 OMX196627:OMX196684 OWT196627:OWT196684 PGP196627:PGP196684 PQL196627:PQL196684 QAH196627:QAH196684 QKD196627:QKD196684 QTZ196627:QTZ196684 RDV196627:RDV196684 RNR196627:RNR196684 RXN196627:RXN196684 SHJ196627:SHJ196684 SRF196627:SRF196684 TBB196627:TBB196684 TKX196627:TKX196684 TUT196627:TUT196684 UEP196627:UEP196684 UOL196627:UOL196684 UYH196627:UYH196684 VID196627:VID196684 VRZ196627:VRZ196684 WBV196627:WBV196684 WLR196627:WLR196684 WVN196627:WVN196684 F262163:F262220 JB262163:JB262220 SX262163:SX262220 ACT262163:ACT262220 AMP262163:AMP262220 AWL262163:AWL262220 BGH262163:BGH262220 BQD262163:BQD262220 BZZ262163:BZZ262220 CJV262163:CJV262220 CTR262163:CTR262220 DDN262163:DDN262220 DNJ262163:DNJ262220 DXF262163:DXF262220 EHB262163:EHB262220 EQX262163:EQX262220 FAT262163:FAT262220 FKP262163:FKP262220 FUL262163:FUL262220 GEH262163:GEH262220 GOD262163:GOD262220 GXZ262163:GXZ262220 HHV262163:HHV262220 HRR262163:HRR262220 IBN262163:IBN262220 ILJ262163:ILJ262220 IVF262163:IVF262220 JFB262163:JFB262220 JOX262163:JOX262220 JYT262163:JYT262220 KIP262163:KIP262220 KSL262163:KSL262220 LCH262163:LCH262220 LMD262163:LMD262220 LVZ262163:LVZ262220 MFV262163:MFV262220 MPR262163:MPR262220 MZN262163:MZN262220 NJJ262163:NJJ262220 NTF262163:NTF262220 ODB262163:ODB262220 OMX262163:OMX262220 OWT262163:OWT262220 PGP262163:PGP262220 PQL262163:PQL262220 QAH262163:QAH262220 QKD262163:QKD262220 QTZ262163:QTZ262220 RDV262163:RDV262220 RNR262163:RNR262220 RXN262163:RXN262220 SHJ262163:SHJ262220 SRF262163:SRF262220 TBB262163:TBB262220 TKX262163:TKX262220 TUT262163:TUT262220 UEP262163:UEP262220 UOL262163:UOL262220 UYH262163:UYH262220 VID262163:VID262220 VRZ262163:VRZ262220 WBV262163:WBV262220 WLR262163:WLR262220 WVN262163:WVN262220 F327699:F327756 JB327699:JB327756 SX327699:SX327756 ACT327699:ACT327756 AMP327699:AMP327756 AWL327699:AWL327756 BGH327699:BGH327756 BQD327699:BQD327756 BZZ327699:BZZ327756 CJV327699:CJV327756 CTR327699:CTR327756 DDN327699:DDN327756 DNJ327699:DNJ327756 DXF327699:DXF327756 EHB327699:EHB327756 EQX327699:EQX327756 FAT327699:FAT327756 FKP327699:FKP327756 FUL327699:FUL327756 GEH327699:GEH327756 GOD327699:GOD327756 GXZ327699:GXZ327756 HHV327699:HHV327756 HRR327699:HRR327756 IBN327699:IBN327756 ILJ327699:ILJ327756 IVF327699:IVF327756 JFB327699:JFB327756 JOX327699:JOX327756 JYT327699:JYT327756 KIP327699:KIP327756 KSL327699:KSL327756 LCH327699:LCH327756 LMD327699:LMD327756 LVZ327699:LVZ327756 MFV327699:MFV327756 MPR327699:MPR327756 MZN327699:MZN327756 NJJ327699:NJJ327756 NTF327699:NTF327756 ODB327699:ODB327756 OMX327699:OMX327756 OWT327699:OWT327756 PGP327699:PGP327756 PQL327699:PQL327756 QAH327699:QAH327756 QKD327699:QKD327756 QTZ327699:QTZ327756 RDV327699:RDV327756 RNR327699:RNR327756 RXN327699:RXN327756 SHJ327699:SHJ327756 SRF327699:SRF327756 TBB327699:TBB327756 TKX327699:TKX327756 TUT327699:TUT327756 UEP327699:UEP327756 UOL327699:UOL327756 UYH327699:UYH327756 VID327699:VID327756 VRZ327699:VRZ327756 WBV327699:WBV327756 WLR327699:WLR327756 WVN327699:WVN327756 F393235:F393292 JB393235:JB393292 SX393235:SX393292 ACT393235:ACT393292 AMP393235:AMP393292 AWL393235:AWL393292 BGH393235:BGH393292 BQD393235:BQD393292 BZZ393235:BZZ393292 CJV393235:CJV393292 CTR393235:CTR393292 DDN393235:DDN393292 DNJ393235:DNJ393292 DXF393235:DXF393292 EHB393235:EHB393292 EQX393235:EQX393292 FAT393235:FAT393292 FKP393235:FKP393292 FUL393235:FUL393292 GEH393235:GEH393292 GOD393235:GOD393292 GXZ393235:GXZ393292 HHV393235:HHV393292 HRR393235:HRR393292 IBN393235:IBN393292 ILJ393235:ILJ393292 IVF393235:IVF393292 JFB393235:JFB393292 JOX393235:JOX393292 JYT393235:JYT393292 KIP393235:KIP393292 KSL393235:KSL393292 LCH393235:LCH393292 LMD393235:LMD393292 LVZ393235:LVZ393292 MFV393235:MFV393292 MPR393235:MPR393292 MZN393235:MZN393292 NJJ393235:NJJ393292 NTF393235:NTF393292 ODB393235:ODB393292 OMX393235:OMX393292 OWT393235:OWT393292 PGP393235:PGP393292 PQL393235:PQL393292 QAH393235:QAH393292 QKD393235:QKD393292 QTZ393235:QTZ393292 RDV393235:RDV393292 RNR393235:RNR393292 RXN393235:RXN393292 SHJ393235:SHJ393292 SRF393235:SRF393292 TBB393235:TBB393292 TKX393235:TKX393292 TUT393235:TUT393292 UEP393235:UEP393292 UOL393235:UOL393292 UYH393235:UYH393292 VID393235:VID393292 VRZ393235:VRZ393292 WBV393235:WBV393292 WLR393235:WLR393292 WVN393235:WVN393292 F458771:F458828 JB458771:JB458828 SX458771:SX458828 ACT458771:ACT458828 AMP458771:AMP458828 AWL458771:AWL458828 BGH458771:BGH458828 BQD458771:BQD458828 BZZ458771:BZZ458828 CJV458771:CJV458828 CTR458771:CTR458828 DDN458771:DDN458828 DNJ458771:DNJ458828 DXF458771:DXF458828 EHB458771:EHB458828 EQX458771:EQX458828 FAT458771:FAT458828 FKP458771:FKP458828 FUL458771:FUL458828 GEH458771:GEH458828 GOD458771:GOD458828 GXZ458771:GXZ458828 HHV458771:HHV458828 HRR458771:HRR458828 IBN458771:IBN458828 ILJ458771:ILJ458828 IVF458771:IVF458828 JFB458771:JFB458828 JOX458771:JOX458828 JYT458771:JYT458828 KIP458771:KIP458828 KSL458771:KSL458828 LCH458771:LCH458828 LMD458771:LMD458828 LVZ458771:LVZ458828 MFV458771:MFV458828 MPR458771:MPR458828 MZN458771:MZN458828 NJJ458771:NJJ458828 NTF458771:NTF458828 ODB458771:ODB458828 OMX458771:OMX458828 OWT458771:OWT458828 PGP458771:PGP458828 PQL458771:PQL458828 QAH458771:QAH458828 QKD458771:QKD458828 QTZ458771:QTZ458828 RDV458771:RDV458828 RNR458771:RNR458828 RXN458771:RXN458828 SHJ458771:SHJ458828 SRF458771:SRF458828 TBB458771:TBB458828 TKX458771:TKX458828 TUT458771:TUT458828 UEP458771:UEP458828 UOL458771:UOL458828 UYH458771:UYH458828 VID458771:VID458828 VRZ458771:VRZ458828 WBV458771:WBV458828 WLR458771:WLR458828 WVN458771:WVN458828 F524307:F524364 JB524307:JB524364 SX524307:SX524364 ACT524307:ACT524364 AMP524307:AMP524364 AWL524307:AWL524364 BGH524307:BGH524364 BQD524307:BQD524364 BZZ524307:BZZ524364 CJV524307:CJV524364 CTR524307:CTR524364 DDN524307:DDN524364 DNJ524307:DNJ524364 DXF524307:DXF524364 EHB524307:EHB524364 EQX524307:EQX524364 FAT524307:FAT524364 FKP524307:FKP524364 FUL524307:FUL524364 GEH524307:GEH524364 GOD524307:GOD524364 GXZ524307:GXZ524364 HHV524307:HHV524364 HRR524307:HRR524364 IBN524307:IBN524364 ILJ524307:ILJ524364 IVF524307:IVF524364 JFB524307:JFB524364 JOX524307:JOX524364 JYT524307:JYT524364 KIP524307:KIP524364 KSL524307:KSL524364 LCH524307:LCH524364 LMD524307:LMD524364 LVZ524307:LVZ524364 MFV524307:MFV524364 MPR524307:MPR524364 MZN524307:MZN524364 NJJ524307:NJJ524364 NTF524307:NTF524364 ODB524307:ODB524364 OMX524307:OMX524364 OWT524307:OWT524364 PGP524307:PGP524364 PQL524307:PQL524364 QAH524307:QAH524364 QKD524307:QKD524364 QTZ524307:QTZ524364 RDV524307:RDV524364 RNR524307:RNR524364 RXN524307:RXN524364 SHJ524307:SHJ524364 SRF524307:SRF524364 TBB524307:TBB524364 TKX524307:TKX524364 TUT524307:TUT524364 UEP524307:UEP524364 UOL524307:UOL524364 UYH524307:UYH524364 VID524307:VID524364 VRZ524307:VRZ524364 WBV524307:WBV524364 WLR524307:WLR524364 WVN524307:WVN524364 F589843:F589900 JB589843:JB589900 SX589843:SX589900 ACT589843:ACT589900 AMP589843:AMP589900 AWL589843:AWL589900 BGH589843:BGH589900 BQD589843:BQD589900 BZZ589843:BZZ589900 CJV589843:CJV589900 CTR589843:CTR589900 DDN589843:DDN589900 DNJ589843:DNJ589900 DXF589843:DXF589900 EHB589843:EHB589900 EQX589843:EQX589900 FAT589843:FAT589900 FKP589843:FKP589900 FUL589843:FUL589900 GEH589843:GEH589900 GOD589843:GOD589900 GXZ589843:GXZ589900 HHV589843:HHV589900 HRR589843:HRR589900 IBN589843:IBN589900 ILJ589843:ILJ589900 IVF589843:IVF589900 JFB589843:JFB589900 JOX589843:JOX589900 JYT589843:JYT589900 KIP589843:KIP589900 KSL589843:KSL589900 LCH589843:LCH589900 LMD589843:LMD589900 LVZ589843:LVZ589900 MFV589843:MFV589900 MPR589843:MPR589900 MZN589843:MZN589900 NJJ589843:NJJ589900 NTF589843:NTF589900 ODB589843:ODB589900 OMX589843:OMX589900 OWT589843:OWT589900 PGP589843:PGP589900 PQL589843:PQL589900 QAH589843:QAH589900 QKD589843:QKD589900 QTZ589843:QTZ589900 RDV589843:RDV589900 RNR589843:RNR589900 RXN589843:RXN589900 SHJ589843:SHJ589900 SRF589843:SRF589900 TBB589843:TBB589900 TKX589843:TKX589900 TUT589843:TUT589900 UEP589843:UEP589900 UOL589843:UOL589900 UYH589843:UYH589900 VID589843:VID589900 VRZ589843:VRZ589900 WBV589843:WBV589900 WLR589843:WLR589900 WVN589843:WVN589900 F655379:F655436 JB655379:JB655436 SX655379:SX655436 ACT655379:ACT655436 AMP655379:AMP655436 AWL655379:AWL655436 BGH655379:BGH655436 BQD655379:BQD655436 BZZ655379:BZZ655436 CJV655379:CJV655436 CTR655379:CTR655436 DDN655379:DDN655436 DNJ655379:DNJ655436 DXF655379:DXF655436 EHB655379:EHB655436 EQX655379:EQX655436 FAT655379:FAT655436 FKP655379:FKP655436 FUL655379:FUL655436 GEH655379:GEH655436 GOD655379:GOD655436 GXZ655379:GXZ655436 HHV655379:HHV655436 HRR655379:HRR655436 IBN655379:IBN655436 ILJ655379:ILJ655436 IVF655379:IVF655436 JFB655379:JFB655436 JOX655379:JOX655436 JYT655379:JYT655436 KIP655379:KIP655436 KSL655379:KSL655436 LCH655379:LCH655436 LMD655379:LMD655436 LVZ655379:LVZ655436 MFV655379:MFV655436 MPR655379:MPR655436 MZN655379:MZN655436 NJJ655379:NJJ655436 NTF655379:NTF655436 ODB655379:ODB655436 OMX655379:OMX655436 OWT655379:OWT655436 PGP655379:PGP655436 PQL655379:PQL655436 QAH655379:QAH655436 QKD655379:QKD655436 QTZ655379:QTZ655436 RDV655379:RDV655436 RNR655379:RNR655436 RXN655379:RXN655436 SHJ655379:SHJ655436 SRF655379:SRF655436 TBB655379:TBB655436 TKX655379:TKX655436 TUT655379:TUT655436 UEP655379:UEP655436 UOL655379:UOL655436 UYH655379:UYH655436 VID655379:VID655436 VRZ655379:VRZ655436 WBV655379:WBV655436 WLR655379:WLR655436 WVN655379:WVN655436 F720915:F720972 JB720915:JB720972 SX720915:SX720972 ACT720915:ACT720972 AMP720915:AMP720972 AWL720915:AWL720972 BGH720915:BGH720972 BQD720915:BQD720972 BZZ720915:BZZ720972 CJV720915:CJV720972 CTR720915:CTR720972 DDN720915:DDN720972 DNJ720915:DNJ720972 DXF720915:DXF720972 EHB720915:EHB720972 EQX720915:EQX720972 FAT720915:FAT720972 FKP720915:FKP720972 FUL720915:FUL720972 GEH720915:GEH720972 GOD720915:GOD720972 GXZ720915:GXZ720972 HHV720915:HHV720972 HRR720915:HRR720972 IBN720915:IBN720972 ILJ720915:ILJ720972 IVF720915:IVF720972 JFB720915:JFB720972 JOX720915:JOX720972 JYT720915:JYT720972 KIP720915:KIP720972 KSL720915:KSL720972 LCH720915:LCH720972 LMD720915:LMD720972 LVZ720915:LVZ720972 MFV720915:MFV720972 MPR720915:MPR720972 MZN720915:MZN720972 NJJ720915:NJJ720972 NTF720915:NTF720972 ODB720915:ODB720972 OMX720915:OMX720972 OWT720915:OWT720972 PGP720915:PGP720972 PQL720915:PQL720972 QAH720915:QAH720972 QKD720915:QKD720972 QTZ720915:QTZ720972 RDV720915:RDV720972 RNR720915:RNR720972 RXN720915:RXN720972 SHJ720915:SHJ720972 SRF720915:SRF720972 TBB720915:TBB720972 TKX720915:TKX720972 TUT720915:TUT720972 UEP720915:UEP720972 UOL720915:UOL720972 UYH720915:UYH720972 VID720915:VID720972 VRZ720915:VRZ720972 WBV720915:WBV720972 WLR720915:WLR720972 WVN720915:WVN720972 F786451:F786508 JB786451:JB786508 SX786451:SX786508 ACT786451:ACT786508 AMP786451:AMP786508 AWL786451:AWL786508 BGH786451:BGH786508 BQD786451:BQD786508 BZZ786451:BZZ786508 CJV786451:CJV786508 CTR786451:CTR786508 DDN786451:DDN786508 DNJ786451:DNJ786508 DXF786451:DXF786508 EHB786451:EHB786508 EQX786451:EQX786508 FAT786451:FAT786508 FKP786451:FKP786508 FUL786451:FUL786508 GEH786451:GEH786508 GOD786451:GOD786508 GXZ786451:GXZ786508 HHV786451:HHV786508 HRR786451:HRR786508 IBN786451:IBN786508 ILJ786451:ILJ786508 IVF786451:IVF786508 JFB786451:JFB786508 JOX786451:JOX786508 JYT786451:JYT786508 KIP786451:KIP786508 KSL786451:KSL786508 LCH786451:LCH786508 LMD786451:LMD786508 LVZ786451:LVZ786508 MFV786451:MFV786508 MPR786451:MPR786508 MZN786451:MZN786508 NJJ786451:NJJ786508 NTF786451:NTF786508 ODB786451:ODB786508 OMX786451:OMX786508 OWT786451:OWT786508 PGP786451:PGP786508 PQL786451:PQL786508 QAH786451:QAH786508 QKD786451:QKD786508 QTZ786451:QTZ786508 RDV786451:RDV786508 RNR786451:RNR786508 RXN786451:RXN786508 SHJ786451:SHJ786508 SRF786451:SRF786508 TBB786451:TBB786508 TKX786451:TKX786508 TUT786451:TUT786508 UEP786451:UEP786508 UOL786451:UOL786508 UYH786451:UYH786508 VID786451:VID786508 VRZ786451:VRZ786508 WBV786451:WBV786508 WLR786451:WLR786508 WVN786451:WVN786508 F851987:F852044 JB851987:JB852044 SX851987:SX852044 ACT851987:ACT852044 AMP851987:AMP852044 AWL851987:AWL852044 BGH851987:BGH852044 BQD851987:BQD852044 BZZ851987:BZZ852044 CJV851987:CJV852044 CTR851987:CTR852044 DDN851987:DDN852044 DNJ851987:DNJ852044 DXF851987:DXF852044 EHB851987:EHB852044 EQX851987:EQX852044 FAT851987:FAT852044 FKP851987:FKP852044 FUL851987:FUL852044 GEH851987:GEH852044 GOD851987:GOD852044 GXZ851987:GXZ852044 HHV851987:HHV852044 HRR851987:HRR852044 IBN851987:IBN852044 ILJ851987:ILJ852044 IVF851987:IVF852044 JFB851987:JFB852044 JOX851987:JOX852044 JYT851987:JYT852044 KIP851987:KIP852044 KSL851987:KSL852044 LCH851987:LCH852044 LMD851987:LMD852044 LVZ851987:LVZ852044 MFV851987:MFV852044 MPR851987:MPR852044 MZN851987:MZN852044 NJJ851987:NJJ852044 NTF851987:NTF852044 ODB851987:ODB852044 OMX851987:OMX852044 OWT851987:OWT852044 PGP851987:PGP852044 PQL851987:PQL852044 QAH851987:QAH852044 QKD851987:QKD852044 QTZ851987:QTZ852044 RDV851987:RDV852044 RNR851987:RNR852044 RXN851987:RXN852044 SHJ851987:SHJ852044 SRF851987:SRF852044 TBB851987:TBB852044 TKX851987:TKX852044 TUT851987:TUT852044 UEP851987:UEP852044 UOL851987:UOL852044 UYH851987:UYH852044 VID851987:VID852044 VRZ851987:VRZ852044 WBV851987:WBV852044 WLR851987:WLR852044 WVN851987:WVN852044 F917523:F917580 JB917523:JB917580 SX917523:SX917580 ACT917523:ACT917580 AMP917523:AMP917580 AWL917523:AWL917580 BGH917523:BGH917580 BQD917523:BQD917580 BZZ917523:BZZ917580 CJV917523:CJV917580 CTR917523:CTR917580 DDN917523:DDN917580 DNJ917523:DNJ917580 DXF917523:DXF917580 EHB917523:EHB917580 EQX917523:EQX917580 FAT917523:FAT917580 FKP917523:FKP917580 FUL917523:FUL917580 GEH917523:GEH917580 GOD917523:GOD917580 GXZ917523:GXZ917580 HHV917523:HHV917580 HRR917523:HRR917580 IBN917523:IBN917580 ILJ917523:ILJ917580 IVF917523:IVF917580 JFB917523:JFB917580 JOX917523:JOX917580 JYT917523:JYT917580 KIP917523:KIP917580 KSL917523:KSL917580 LCH917523:LCH917580 LMD917523:LMD917580 LVZ917523:LVZ917580 MFV917523:MFV917580 MPR917523:MPR917580 MZN917523:MZN917580 NJJ917523:NJJ917580 NTF917523:NTF917580 ODB917523:ODB917580 OMX917523:OMX917580 OWT917523:OWT917580 PGP917523:PGP917580 PQL917523:PQL917580 QAH917523:QAH917580 QKD917523:QKD917580 QTZ917523:QTZ917580 RDV917523:RDV917580 RNR917523:RNR917580 RXN917523:RXN917580 SHJ917523:SHJ917580 SRF917523:SRF917580 TBB917523:TBB917580 TKX917523:TKX917580 TUT917523:TUT917580 UEP917523:UEP917580 UOL917523:UOL917580 UYH917523:UYH917580 VID917523:VID917580 VRZ917523:VRZ917580 WBV917523:WBV917580 WLR917523:WLR917580 WVN917523:WVN917580 F983059:F983116 JB983059:JB983116 SX983059:SX983116 ACT983059:ACT983116 AMP983059:AMP983116 AWL983059:AWL983116 BGH983059:BGH983116 BQD983059:BQD983116 BZZ983059:BZZ983116 CJV983059:CJV983116 CTR983059:CTR983116 DDN983059:DDN983116 DNJ983059:DNJ983116 DXF983059:DXF983116 EHB983059:EHB983116 EQX983059:EQX983116 FAT983059:FAT983116 FKP983059:FKP983116 FUL983059:FUL983116 GEH983059:GEH983116 GOD983059:GOD983116 GXZ983059:GXZ983116 HHV983059:HHV983116 HRR983059:HRR983116 IBN983059:IBN983116 ILJ983059:ILJ983116 IVF983059:IVF983116 JFB983059:JFB983116 JOX983059:JOX983116 JYT983059:JYT983116 KIP983059:KIP983116 KSL983059:KSL983116 LCH983059:LCH983116 LMD983059:LMD983116 LVZ983059:LVZ983116 MFV983059:MFV983116 MPR983059:MPR983116 MZN983059:MZN983116 NJJ983059:NJJ983116 NTF983059:NTF983116 ODB983059:ODB983116 OMX983059:OMX983116 OWT983059:OWT983116 PGP983059:PGP983116 PQL983059:PQL983116 QAH983059:QAH983116 QKD983059:QKD983116 QTZ983059:QTZ983116 RDV983059:RDV983116 RNR983059:RNR983116 RXN983059:RXN983116 SHJ983059:SHJ983116 SRF983059:SRF983116 TBB983059:TBB983116 TKX983059:TKX983116 TUT983059:TUT983116 UEP983059:UEP983116 UOL983059:UOL983116 UYH983059:UYH983116 VID983059:VID983116 VRZ983059:VRZ983116 WBV983059:WBV983116 WLR983059:WLR983116 WVN983059:WVN983116" xr:uid="{EE5571C2-6393-43DD-8A75-591E5C6EC873}">
      <formula1>$M$7:$M$14</formula1>
    </dataValidation>
    <dataValidation allowBlank="1" showErrorMessage="1" sqref="H73:H76 JD73:JD76 SZ73:SZ76 ACV73:ACV76 AMR73:AMR76 AWN73:AWN76 BGJ73:BGJ76 BQF73:BQF76 CAB73:CAB76 CJX73:CJX76 CTT73:CTT76 DDP73:DDP76 DNL73:DNL76 DXH73:DXH76 EHD73:EHD76 EQZ73:EQZ76 FAV73:FAV76 FKR73:FKR76 FUN73:FUN76 GEJ73:GEJ76 GOF73:GOF76 GYB73:GYB76 HHX73:HHX76 HRT73:HRT76 IBP73:IBP76 ILL73:ILL76 IVH73:IVH76 JFD73:JFD76 JOZ73:JOZ76 JYV73:JYV76 KIR73:KIR76 KSN73:KSN76 LCJ73:LCJ76 LMF73:LMF76 LWB73:LWB76 MFX73:MFX76 MPT73:MPT76 MZP73:MZP76 NJL73:NJL76 NTH73:NTH76 ODD73:ODD76 OMZ73:OMZ76 OWV73:OWV76 PGR73:PGR76 PQN73:PQN76 QAJ73:QAJ76 QKF73:QKF76 QUB73:QUB76 RDX73:RDX76 RNT73:RNT76 RXP73:RXP76 SHL73:SHL76 SRH73:SRH76 TBD73:TBD76 TKZ73:TKZ76 TUV73:TUV76 UER73:UER76 UON73:UON76 UYJ73:UYJ76 VIF73:VIF76 VSB73:VSB76 WBX73:WBX76 WLT73:WLT76 WVP73:WVP76 H65609:H65612 JD65609:JD65612 SZ65609:SZ65612 ACV65609:ACV65612 AMR65609:AMR65612 AWN65609:AWN65612 BGJ65609:BGJ65612 BQF65609:BQF65612 CAB65609:CAB65612 CJX65609:CJX65612 CTT65609:CTT65612 DDP65609:DDP65612 DNL65609:DNL65612 DXH65609:DXH65612 EHD65609:EHD65612 EQZ65609:EQZ65612 FAV65609:FAV65612 FKR65609:FKR65612 FUN65609:FUN65612 GEJ65609:GEJ65612 GOF65609:GOF65612 GYB65609:GYB65612 HHX65609:HHX65612 HRT65609:HRT65612 IBP65609:IBP65612 ILL65609:ILL65612 IVH65609:IVH65612 JFD65609:JFD65612 JOZ65609:JOZ65612 JYV65609:JYV65612 KIR65609:KIR65612 KSN65609:KSN65612 LCJ65609:LCJ65612 LMF65609:LMF65612 LWB65609:LWB65612 MFX65609:MFX65612 MPT65609:MPT65612 MZP65609:MZP65612 NJL65609:NJL65612 NTH65609:NTH65612 ODD65609:ODD65612 OMZ65609:OMZ65612 OWV65609:OWV65612 PGR65609:PGR65612 PQN65609:PQN65612 QAJ65609:QAJ65612 QKF65609:QKF65612 QUB65609:QUB65612 RDX65609:RDX65612 RNT65609:RNT65612 RXP65609:RXP65612 SHL65609:SHL65612 SRH65609:SRH65612 TBD65609:TBD65612 TKZ65609:TKZ65612 TUV65609:TUV65612 UER65609:UER65612 UON65609:UON65612 UYJ65609:UYJ65612 VIF65609:VIF65612 VSB65609:VSB65612 WBX65609:WBX65612 WLT65609:WLT65612 WVP65609:WVP65612 H131145:H131148 JD131145:JD131148 SZ131145:SZ131148 ACV131145:ACV131148 AMR131145:AMR131148 AWN131145:AWN131148 BGJ131145:BGJ131148 BQF131145:BQF131148 CAB131145:CAB131148 CJX131145:CJX131148 CTT131145:CTT131148 DDP131145:DDP131148 DNL131145:DNL131148 DXH131145:DXH131148 EHD131145:EHD131148 EQZ131145:EQZ131148 FAV131145:FAV131148 FKR131145:FKR131148 FUN131145:FUN131148 GEJ131145:GEJ131148 GOF131145:GOF131148 GYB131145:GYB131148 HHX131145:HHX131148 HRT131145:HRT131148 IBP131145:IBP131148 ILL131145:ILL131148 IVH131145:IVH131148 JFD131145:JFD131148 JOZ131145:JOZ131148 JYV131145:JYV131148 KIR131145:KIR131148 KSN131145:KSN131148 LCJ131145:LCJ131148 LMF131145:LMF131148 LWB131145:LWB131148 MFX131145:MFX131148 MPT131145:MPT131148 MZP131145:MZP131148 NJL131145:NJL131148 NTH131145:NTH131148 ODD131145:ODD131148 OMZ131145:OMZ131148 OWV131145:OWV131148 PGR131145:PGR131148 PQN131145:PQN131148 QAJ131145:QAJ131148 QKF131145:QKF131148 QUB131145:QUB131148 RDX131145:RDX131148 RNT131145:RNT131148 RXP131145:RXP131148 SHL131145:SHL131148 SRH131145:SRH131148 TBD131145:TBD131148 TKZ131145:TKZ131148 TUV131145:TUV131148 UER131145:UER131148 UON131145:UON131148 UYJ131145:UYJ131148 VIF131145:VIF131148 VSB131145:VSB131148 WBX131145:WBX131148 WLT131145:WLT131148 WVP131145:WVP131148 H196681:H196684 JD196681:JD196684 SZ196681:SZ196684 ACV196681:ACV196684 AMR196681:AMR196684 AWN196681:AWN196684 BGJ196681:BGJ196684 BQF196681:BQF196684 CAB196681:CAB196684 CJX196681:CJX196684 CTT196681:CTT196684 DDP196681:DDP196684 DNL196681:DNL196684 DXH196681:DXH196684 EHD196681:EHD196684 EQZ196681:EQZ196684 FAV196681:FAV196684 FKR196681:FKR196684 FUN196681:FUN196684 GEJ196681:GEJ196684 GOF196681:GOF196684 GYB196681:GYB196684 HHX196681:HHX196684 HRT196681:HRT196684 IBP196681:IBP196684 ILL196681:ILL196684 IVH196681:IVH196684 JFD196681:JFD196684 JOZ196681:JOZ196684 JYV196681:JYV196684 KIR196681:KIR196684 KSN196681:KSN196684 LCJ196681:LCJ196684 LMF196681:LMF196684 LWB196681:LWB196684 MFX196681:MFX196684 MPT196681:MPT196684 MZP196681:MZP196684 NJL196681:NJL196684 NTH196681:NTH196684 ODD196681:ODD196684 OMZ196681:OMZ196684 OWV196681:OWV196684 PGR196681:PGR196684 PQN196681:PQN196684 QAJ196681:QAJ196684 QKF196681:QKF196684 QUB196681:QUB196684 RDX196681:RDX196684 RNT196681:RNT196684 RXP196681:RXP196684 SHL196681:SHL196684 SRH196681:SRH196684 TBD196681:TBD196684 TKZ196681:TKZ196684 TUV196681:TUV196684 UER196681:UER196684 UON196681:UON196684 UYJ196681:UYJ196684 VIF196681:VIF196684 VSB196681:VSB196684 WBX196681:WBX196684 WLT196681:WLT196684 WVP196681:WVP196684 H262217:H262220 JD262217:JD262220 SZ262217:SZ262220 ACV262217:ACV262220 AMR262217:AMR262220 AWN262217:AWN262220 BGJ262217:BGJ262220 BQF262217:BQF262220 CAB262217:CAB262220 CJX262217:CJX262220 CTT262217:CTT262220 DDP262217:DDP262220 DNL262217:DNL262220 DXH262217:DXH262220 EHD262217:EHD262220 EQZ262217:EQZ262220 FAV262217:FAV262220 FKR262217:FKR262220 FUN262217:FUN262220 GEJ262217:GEJ262220 GOF262217:GOF262220 GYB262217:GYB262220 HHX262217:HHX262220 HRT262217:HRT262220 IBP262217:IBP262220 ILL262217:ILL262220 IVH262217:IVH262220 JFD262217:JFD262220 JOZ262217:JOZ262220 JYV262217:JYV262220 KIR262217:KIR262220 KSN262217:KSN262220 LCJ262217:LCJ262220 LMF262217:LMF262220 LWB262217:LWB262220 MFX262217:MFX262220 MPT262217:MPT262220 MZP262217:MZP262220 NJL262217:NJL262220 NTH262217:NTH262220 ODD262217:ODD262220 OMZ262217:OMZ262220 OWV262217:OWV262220 PGR262217:PGR262220 PQN262217:PQN262220 QAJ262217:QAJ262220 QKF262217:QKF262220 QUB262217:QUB262220 RDX262217:RDX262220 RNT262217:RNT262220 RXP262217:RXP262220 SHL262217:SHL262220 SRH262217:SRH262220 TBD262217:TBD262220 TKZ262217:TKZ262220 TUV262217:TUV262220 UER262217:UER262220 UON262217:UON262220 UYJ262217:UYJ262220 VIF262217:VIF262220 VSB262217:VSB262220 WBX262217:WBX262220 WLT262217:WLT262220 WVP262217:WVP262220 H327753:H327756 JD327753:JD327756 SZ327753:SZ327756 ACV327753:ACV327756 AMR327753:AMR327756 AWN327753:AWN327756 BGJ327753:BGJ327756 BQF327753:BQF327756 CAB327753:CAB327756 CJX327753:CJX327756 CTT327753:CTT327756 DDP327753:DDP327756 DNL327753:DNL327756 DXH327753:DXH327756 EHD327753:EHD327756 EQZ327753:EQZ327756 FAV327753:FAV327756 FKR327753:FKR327756 FUN327753:FUN327756 GEJ327753:GEJ327756 GOF327753:GOF327756 GYB327753:GYB327756 HHX327753:HHX327756 HRT327753:HRT327756 IBP327753:IBP327756 ILL327753:ILL327756 IVH327753:IVH327756 JFD327753:JFD327756 JOZ327753:JOZ327756 JYV327753:JYV327756 KIR327753:KIR327756 KSN327753:KSN327756 LCJ327753:LCJ327756 LMF327753:LMF327756 LWB327753:LWB327756 MFX327753:MFX327756 MPT327753:MPT327756 MZP327753:MZP327756 NJL327753:NJL327756 NTH327753:NTH327756 ODD327753:ODD327756 OMZ327753:OMZ327756 OWV327753:OWV327756 PGR327753:PGR327756 PQN327753:PQN327756 QAJ327753:QAJ327756 QKF327753:QKF327756 QUB327753:QUB327756 RDX327753:RDX327756 RNT327753:RNT327756 RXP327753:RXP327756 SHL327753:SHL327756 SRH327753:SRH327756 TBD327753:TBD327756 TKZ327753:TKZ327756 TUV327753:TUV327756 UER327753:UER327756 UON327753:UON327756 UYJ327753:UYJ327756 VIF327753:VIF327756 VSB327753:VSB327756 WBX327753:WBX327756 WLT327753:WLT327756 WVP327753:WVP327756 H393289:H393292 JD393289:JD393292 SZ393289:SZ393292 ACV393289:ACV393292 AMR393289:AMR393292 AWN393289:AWN393292 BGJ393289:BGJ393292 BQF393289:BQF393292 CAB393289:CAB393292 CJX393289:CJX393292 CTT393289:CTT393292 DDP393289:DDP393292 DNL393289:DNL393292 DXH393289:DXH393292 EHD393289:EHD393292 EQZ393289:EQZ393292 FAV393289:FAV393292 FKR393289:FKR393292 FUN393289:FUN393292 GEJ393289:GEJ393292 GOF393289:GOF393292 GYB393289:GYB393292 HHX393289:HHX393292 HRT393289:HRT393292 IBP393289:IBP393292 ILL393289:ILL393292 IVH393289:IVH393292 JFD393289:JFD393292 JOZ393289:JOZ393292 JYV393289:JYV393292 KIR393289:KIR393292 KSN393289:KSN393292 LCJ393289:LCJ393292 LMF393289:LMF393292 LWB393289:LWB393292 MFX393289:MFX393292 MPT393289:MPT393292 MZP393289:MZP393292 NJL393289:NJL393292 NTH393289:NTH393292 ODD393289:ODD393292 OMZ393289:OMZ393292 OWV393289:OWV393292 PGR393289:PGR393292 PQN393289:PQN393292 QAJ393289:QAJ393292 QKF393289:QKF393292 QUB393289:QUB393292 RDX393289:RDX393292 RNT393289:RNT393292 RXP393289:RXP393292 SHL393289:SHL393292 SRH393289:SRH393292 TBD393289:TBD393292 TKZ393289:TKZ393292 TUV393289:TUV393292 UER393289:UER393292 UON393289:UON393292 UYJ393289:UYJ393292 VIF393289:VIF393292 VSB393289:VSB393292 WBX393289:WBX393292 WLT393289:WLT393292 WVP393289:WVP393292 H458825:H458828 JD458825:JD458828 SZ458825:SZ458828 ACV458825:ACV458828 AMR458825:AMR458828 AWN458825:AWN458828 BGJ458825:BGJ458828 BQF458825:BQF458828 CAB458825:CAB458828 CJX458825:CJX458828 CTT458825:CTT458828 DDP458825:DDP458828 DNL458825:DNL458828 DXH458825:DXH458828 EHD458825:EHD458828 EQZ458825:EQZ458828 FAV458825:FAV458828 FKR458825:FKR458828 FUN458825:FUN458828 GEJ458825:GEJ458828 GOF458825:GOF458828 GYB458825:GYB458828 HHX458825:HHX458828 HRT458825:HRT458828 IBP458825:IBP458828 ILL458825:ILL458828 IVH458825:IVH458828 JFD458825:JFD458828 JOZ458825:JOZ458828 JYV458825:JYV458828 KIR458825:KIR458828 KSN458825:KSN458828 LCJ458825:LCJ458828 LMF458825:LMF458828 LWB458825:LWB458828 MFX458825:MFX458828 MPT458825:MPT458828 MZP458825:MZP458828 NJL458825:NJL458828 NTH458825:NTH458828 ODD458825:ODD458828 OMZ458825:OMZ458828 OWV458825:OWV458828 PGR458825:PGR458828 PQN458825:PQN458828 QAJ458825:QAJ458828 QKF458825:QKF458828 QUB458825:QUB458828 RDX458825:RDX458828 RNT458825:RNT458828 RXP458825:RXP458828 SHL458825:SHL458828 SRH458825:SRH458828 TBD458825:TBD458828 TKZ458825:TKZ458828 TUV458825:TUV458828 UER458825:UER458828 UON458825:UON458828 UYJ458825:UYJ458828 VIF458825:VIF458828 VSB458825:VSB458828 WBX458825:WBX458828 WLT458825:WLT458828 WVP458825:WVP458828 H524361:H524364 JD524361:JD524364 SZ524361:SZ524364 ACV524361:ACV524364 AMR524361:AMR524364 AWN524361:AWN524364 BGJ524361:BGJ524364 BQF524361:BQF524364 CAB524361:CAB524364 CJX524361:CJX524364 CTT524361:CTT524364 DDP524361:DDP524364 DNL524361:DNL524364 DXH524361:DXH524364 EHD524361:EHD524364 EQZ524361:EQZ524364 FAV524361:FAV524364 FKR524361:FKR524364 FUN524361:FUN524364 GEJ524361:GEJ524364 GOF524361:GOF524364 GYB524361:GYB524364 HHX524361:HHX524364 HRT524361:HRT524364 IBP524361:IBP524364 ILL524361:ILL524364 IVH524361:IVH524364 JFD524361:JFD524364 JOZ524361:JOZ524364 JYV524361:JYV524364 KIR524361:KIR524364 KSN524361:KSN524364 LCJ524361:LCJ524364 LMF524361:LMF524364 LWB524361:LWB524364 MFX524361:MFX524364 MPT524361:MPT524364 MZP524361:MZP524364 NJL524361:NJL524364 NTH524361:NTH524364 ODD524361:ODD524364 OMZ524361:OMZ524364 OWV524361:OWV524364 PGR524361:PGR524364 PQN524361:PQN524364 QAJ524361:QAJ524364 QKF524361:QKF524364 QUB524361:QUB524364 RDX524361:RDX524364 RNT524361:RNT524364 RXP524361:RXP524364 SHL524361:SHL524364 SRH524361:SRH524364 TBD524361:TBD524364 TKZ524361:TKZ524364 TUV524361:TUV524364 UER524361:UER524364 UON524361:UON524364 UYJ524361:UYJ524364 VIF524361:VIF524364 VSB524361:VSB524364 WBX524361:WBX524364 WLT524361:WLT524364 WVP524361:WVP524364 H589897:H589900 JD589897:JD589900 SZ589897:SZ589900 ACV589897:ACV589900 AMR589897:AMR589900 AWN589897:AWN589900 BGJ589897:BGJ589900 BQF589897:BQF589900 CAB589897:CAB589900 CJX589897:CJX589900 CTT589897:CTT589900 DDP589897:DDP589900 DNL589897:DNL589900 DXH589897:DXH589900 EHD589897:EHD589900 EQZ589897:EQZ589900 FAV589897:FAV589900 FKR589897:FKR589900 FUN589897:FUN589900 GEJ589897:GEJ589900 GOF589897:GOF589900 GYB589897:GYB589900 HHX589897:HHX589900 HRT589897:HRT589900 IBP589897:IBP589900 ILL589897:ILL589900 IVH589897:IVH589900 JFD589897:JFD589900 JOZ589897:JOZ589900 JYV589897:JYV589900 KIR589897:KIR589900 KSN589897:KSN589900 LCJ589897:LCJ589900 LMF589897:LMF589900 LWB589897:LWB589900 MFX589897:MFX589900 MPT589897:MPT589900 MZP589897:MZP589900 NJL589897:NJL589900 NTH589897:NTH589900 ODD589897:ODD589900 OMZ589897:OMZ589900 OWV589897:OWV589900 PGR589897:PGR589900 PQN589897:PQN589900 QAJ589897:QAJ589900 QKF589897:QKF589900 QUB589897:QUB589900 RDX589897:RDX589900 RNT589897:RNT589900 RXP589897:RXP589900 SHL589897:SHL589900 SRH589897:SRH589900 TBD589897:TBD589900 TKZ589897:TKZ589900 TUV589897:TUV589900 UER589897:UER589900 UON589897:UON589900 UYJ589897:UYJ589900 VIF589897:VIF589900 VSB589897:VSB589900 WBX589897:WBX589900 WLT589897:WLT589900 WVP589897:WVP589900 H655433:H655436 JD655433:JD655436 SZ655433:SZ655436 ACV655433:ACV655436 AMR655433:AMR655436 AWN655433:AWN655436 BGJ655433:BGJ655436 BQF655433:BQF655436 CAB655433:CAB655436 CJX655433:CJX655436 CTT655433:CTT655436 DDP655433:DDP655436 DNL655433:DNL655436 DXH655433:DXH655436 EHD655433:EHD655436 EQZ655433:EQZ655436 FAV655433:FAV655436 FKR655433:FKR655436 FUN655433:FUN655436 GEJ655433:GEJ655436 GOF655433:GOF655436 GYB655433:GYB655436 HHX655433:HHX655436 HRT655433:HRT655436 IBP655433:IBP655436 ILL655433:ILL655436 IVH655433:IVH655436 JFD655433:JFD655436 JOZ655433:JOZ655436 JYV655433:JYV655436 KIR655433:KIR655436 KSN655433:KSN655436 LCJ655433:LCJ655436 LMF655433:LMF655436 LWB655433:LWB655436 MFX655433:MFX655436 MPT655433:MPT655436 MZP655433:MZP655436 NJL655433:NJL655436 NTH655433:NTH655436 ODD655433:ODD655436 OMZ655433:OMZ655436 OWV655433:OWV655436 PGR655433:PGR655436 PQN655433:PQN655436 QAJ655433:QAJ655436 QKF655433:QKF655436 QUB655433:QUB655436 RDX655433:RDX655436 RNT655433:RNT655436 RXP655433:RXP655436 SHL655433:SHL655436 SRH655433:SRH655436 TBD655433:TBD655436 TKZ655433:TKZ655436 TUV655433:TUV655436 UER655433:UER655436 UON655433:UON655436 UYJ655433:UYJ655436 VIF655433:VIF655436 VSB655433:VSB655436 WBX655433:WBX655436 WLT655433:WLT655436 WVP655433:WVP655436 H720969:H720972 JD720969:JD720972 SZ720969:SZ720972 ACV720969:ACV720972 AMR720969:AMR720972 AWN720969:AWN720972 BGJ720969:BGJ720972 BQF720969:BQF720972 CAB720969:CAB720972 CJX720969:CJX720972 CTT720969:CTT720972 DDP720969:DDP720972 DNL720969:DNL720972 DXH720969:DXH720972 EHD720969:EHD720972 EQZ720969:EQZ720972 FAV720969:FAV720972 FKR720969:FKR720972 FUN720969:FUN720972 GEJ720969:GEJ720972 GOF720969:GOF720972 GYB720969:GYB720972 HHX720969:HHX720972 HRT720969:HRT720972 IBP720969:IBP720972 ILL720969:ILL720972 IVH720969:IVH720972 JFD720969:JFD720972 JOZ720969:JOZ720972 JYV720969:JYV720972 KIR720969:KIR720972 KSN720969:KSN720972 LCJ720969:LCJ720972 LMF720969:LMF720972 LWB720969:LWB720972 MFX720969:MFX720972 MPT720969:MPT720972 MZP720969:MZP720972 NJL720969:NJL720972 NTH720969:NTH720972 ODD720969:ODD720972 OMZ720969:OMZ720972 OWV720969:OWV720972 PGR720969:PGR720972 PQN720969:PQN720972 QAJ720969:QAJ720972 QKF720969:QKF720972 QUB720969:QUB720972 RDX720969:RDX720972 RNT720969:RNT720972 RXP720969:RXP720972 SHL720969:SHL720972 SRH720969:SRH720972 TBD720969:TBD720972 TKZ720969:TKZ720972 TUV720969:TUV720972 UER720969:UER720972 UON720969:UON720972 UYJ720969:UYJ720972 VIF720969:VIF720972 VSB720969:VSB720972 WBX720969:WBX720972 WLT720969:WLT720972 WVP720969:WVP720972 H786505:H786508 JD786505:JD786508 SZ786505:SZ786508 ACV786505:ACV786508 AMR786505:AMR786508 AWN786505:AWN786508 BGJ786505:BGJ786508 BQF786505:BQF786508 CAB786505:CAB786508 CJX786505:CJX786508 CTT786505:CTT786508 DDP786505:DDP786508 DNL786505:DNL786508 DXH786505:DXH786508 EHD786505:EHD786508 EQZ786505:EQZ786508 FAV786505:FAV786508 FKR786505:FKR786508 FUN786505:FUN786508 GEJ786505:GEJ786508 GOF786505:GOF786508 GYB786505:GYB786508 HHX786505:HHX786508 HRT786505:HRT786508 IBP786505:IBP786508 ILL786505:ILL786508 IVH786505:IVH786508 JFD786505:JFD786508 JOZ786505:JOZ786508 JYV786505:JYV786508 KIR786505:KIR786508 KSN786505:KSN786508 LCJ786505:LCJ786508 LMF786505:LMF786508 LWB786505:LWB786508 MFX786505:MFX786508 MPT786505:MPT786508 MZP786505:MZP786508 NJL786505:NJL786508 NTH786505:NTH786508 ODD786505:ODD786508 OMZ786505:OMZ786508 OWV786505:OWV786508 PGR786505:PGR786508 PQN786505:PQN786508 QAJ786505:QAJ786508 QKF786505:QKF786508 QUB786505:QUB786508 RDX786505:RDX786508 RNT786505:RNT786508 RXP786505:RXP786508 SHL786505:SHL786508 SRH786505:SRH786508 TBD786505:TBD786508 TKZ786505:TKZ786508 TUV786505:TUV786508 UER786505:UER786508 UON786505:UON786508 UYJ786505:UYJ786508 VIF786505:VIF786508 VSB786505:VSB786508 WBX786505:WBX786508 WLT786505:WLT786508 WVP786505:WVP786508 H852041:H852044 JD852041:JD852044 SZ852041:SZ852044 ACV852041:ACV852044 AMR852041:AMR852044 AWN852041:AWN852044 BGJ852041:BGJ852044 BQF852041:BQF852044 CAB852041:CAB852044 CJX852041:CJX852044 CTT852041:CTT852044 DDP852041:DDP852044 DNL852041:DNL852044 DXH852041:DXH852044 EHD852041:EHD852044 EQZ852041:EQZ852044 FAV852041:FAV852044 FKR852041:FKR852044 FUN852041:FUN852044 GEJ852041:GEJ852044 GOF852041:GOF852044 GYB852041:GYB852044 HHX852041:HHX852044 HRT852041:HRT852044 IBP852041:IBP852044 ILL852041:ILL852044 IVH852041:IVH852044 JFD852041:JFD852044 JOZ852041:JOZ852044 JYV852041:JYV852044 KIR852041:KIR852044 KSN852041:KSN852044 LCJ852041:LCJ852044 LMF852041:LMF852044 LWB852041:LWB852044 MFX852041:MFX852044 MPT852041:MPT852044 MZP852041:MZP852044 NJL852041:NJL852044 NTH852041:NTH852044 ODD852041:ODD852044 OMZ852041:OMZ852044 OWV852041:OWV852044 PGR852041:PGR852044 PQN852041:PQN852044 QAJ852041:QAJ852044 QKF852041:QKF852044 QUB852041:QUB852044 RDX852041:RDX852044 RNT852041:RNT852044 RXP852041:RXP852044 SHL852041:SHL852044 SRH852041:SRH852044 TBD852041:TBD852044 TKZ852041:TKZ852044 TUV852041:TUV852044 UER852041:UER852044 UON852041:UON852044 UYJ852041:UYJ852044 VIF852041:VIF852044 VSB852041:VSB852044 WBX852041:WBX852044 WLT852041:WLT852044 WVP852041:WVP852044 H917577:H917580 JD917577:JD917580 SZ917577:SZ917580 ACV917577:ACV917580 AMR917577:AMR917580 AWN917577:AWN917580 BGJ917577:BGJ917580 BQF917577:BQF917580 CAB917577:CAB917580 CJX917577:CJX917580 CTT917577:CTT917580 DDP917577:DDP917580 DNL917577:DNL917580 DXH917577:DXH917580 EHD917577:EHD917580 EQZ917577:EQZ917580 FAV917577:FAV917580 FKR917577:FKR917580 FUN917577:FUN917580 GEJ917577:GEJ917580 GOF917577:GOF917580 GYB917577:GYB917580 HHX917577:HHX917580 HRT917577:HRT917580 IBP917577:IBP917580 ILL917577:ILL917580 IVH917577:IVH917580 JFD917577:JFD917580 JOZ917577:JOZ917580 JYV917577:JYV917580 KIR917577:KIR917580 KSN917577:KSN917580 LCJ917577:LCJ917580 LMF917577:LMF917580 LWB917577:LWB917580 MFX917577:MFX917580 MPT917577:MPT917580 MZP917577:MZP917580 NJL917577:NJL917580 NTH917577:NTH917580 ODD917577:ODD917580 OMZ917577:OMZ917580 OWV917577:OWV917580 PGR917577:PGR917580 PQN917577:PQN917580 QAJ917577:QAJ917580 QKF917577:QKF917580 QUB917577:QUB917580 RDX917577:RDX917580 RNT917577:RNT917580 RXP917577:RXP917580 SHL917577:SHL917580 SRH917577:SRH917580 TBD917577:TBD917580 TKZ917577:TKZ917580 TUV917577:TUV917580 UER917577:UER917580 UON917577:UON917580 UYJ917577:UYJ917580 VIF917577:VIF917580 VSB917577:VSB917580 WBX917577:WBX917580 WLT917577:WLT917580 WVP917577:WVP917580 H983113:H983116 JD983113:JD983116 SZ983113:SZ983116 ACV983113:ACV983116 AMR983113:AMR983116 AWN983113:AWN983116 BGJ983113:BGJ983116 BQF983113:BQF983116 CAB983113:CAB983116 CJX983113:CJX983116 CTT983113:CTT983116 DDP983113:DDP983116 DNL983113:DNL983116 DXH983113:DXH983116 EHD983113:EHD983116 EQZ983113:EQZ983116 FAV983113:FAV983116 FKR983113:FKR983116 FUN983113:FUN983116 GEJ983113:GEJ983116 GOF983113:GOF983116 GYB983113:GYB983116 HHX983113:HHX983116 HRT983113:HRT983116 IBP983113:IBP983116 ILL983113:ILL983116 IVH983113:IVH983116 JFD983113:JFD983116 JOZ983113:JOZ983116 JYV983113:JYV983116 KIR983113:KIR983116 KSN983113:KSN983116 LCJ983113:LCJ983116 LMF983113:LMF983116 LWB983113:LWB983116 MFX983113:MFX983116 MPT983113:MPT983116 MZP983113:MZP983116 NJL983113:NJL983116 NTH983113:NTH983116 ODD983113:ODD983116 OMZ983113:OMZ983116 OWV983113:OWV983116 PGR983113:PGR983116 PQN983113:PQN983116 QAJ983113:QAJ983116 QKF983113:QKF983116 QUB983113:QUB983116 RDX983113:RDX983116 RNT983113:RNT983116 RXP983113:RXP983116 SHL983113:SHL983116 SRH983113:SRH983116 TBD983113:TBD983116 TKZ983113:TKZ983116 TUV983113:TUV983116 UER983113:UER983116 UON983113:UON983116 UYJ983113:UYJ983116 VIF983113:VIF983116 VSB983113:VSB983116 WBX983113:WBX983116 WLT983113:WLT983116 WVP983113:WVP983116 JC6:JC76 SY6:SY76 ACU6:ACU76 AMQ6:AMQ76 AWM6:AWM76 BGI6:BGI76 BQE6:BQE76 CAA6:CAA76 CJW6:CJW76 CTS6:CTS76 DDO6:DDO76 DNK6:DNK76 DXG6:DXG76 EHC6:EHC76 EQY6:EQY76 FAU6:FAU76 FKQ6:FKQ76 FUM6:FUM76 GEI6:GEI76 GOE6:GOE76 GYA6:GYA76 HHW6:HHW76 HRS6:HRS76 IBO6:IBO76 ILK6:ILK76 IVG6:IVG76 JFC6:JFC76 JOY6:JOY76 JYU6:JYU76 KIQ6:KIQ76 KSM6:KSM76 LCI6:LCI76 LME6:LME76 LWA6:LWA76 MFW6:MFW76 MPS6:MPS76 MZO6:MZO76 NJK6:NJK76 NTG6:NTG76 ODC6:ODC76 OMY6:OMY76 OWU6:OWU76 PGQ6:PGQ76 PQM6:PQM76 QAI6:QAI76 QKE6:QKE76 QUA6:QUA76 RDW6:RDW76 RNS6:RNS76 RXO6:RXO76 SHK6:SHK76 SRG6:SRG76 TBC6:TBC76 TKY6:TKY76 TUU6:TUU76 UEQ6:UEQ76 UOM6:UOM76 UYI6:UYI76 VIE6:VIE76 VSA6:VSA76 WBW6:WBW76 WLS6:WLS76 WVO6:WVO76 G65555:G65612 JC65555:JC65612 SY65555:SY65612 ACU65555:ACU65612 AMQ65555:AMQ65612 AWM65555:AWM65612 BGI65555:BGI65612 BQE65555:BQE65612 CAA65555:CAA65612 CJW65555:CJW65612 CTS65555:CTS65612 DDO65555:DDO65612 DNK65555:DNK65612 DXG65555:DXG65612 EHC65555:EHC65612 EQY65555:EQY65612 FAU65555:FAU65612 FKQ65555:FKQ65612 FUM65555:FUM65612 GEI65555:GEI65612 GOE65555:GOE65612 GYA65555:GYA65612 HHW65555:HHW65612 HRS65555:HRS65612 IBO65555:IBO65612 ILK65555:ILK65612 IVG65555:IVG65612 JFC65555:JFC65612 JOY65555:JOY65612 JYU65555:JYU65612 KIQ65555:KIQ65612 KSM65555:KSM65612 LCI65555:LCI65612 LME65555:LME65612 LWA65555:LWA65612 MFW65555:MFW65612 MPS65555:MPS65612 MZO65555:MZO65612 NJK65555:NJK65612 NTG65555:NTG65612 ODC65555:ODC65612 OMY65555:OMY65612 OWU65555:OWU65612 PGQ65555:PGQ65612 PQM65555:PQM65612 QAI65555:QAI65612 QKE65555:QKE65612 QUA65555:QUA65612 RDW65555:RDW65612 RNS65555:RNS65612 RXO65555:RXO65612 SHK65555:SHK65612 SRG65555:SRG65612 TBC65555:TBC65612 TKY65555:TKY65612 TUU65555:TUU65612 UEQ65555:UEQ65612 UOM65555:UOM65612 UYI65555:UYI65612 VIE65555:VIE65612 VSA65555:VSA65612 WBW65555:WBW65612 WLS65555:WLS65612 WVO65555:WVO65612 G131091:G131148 JC131091:JC131148 SY131091:SY131148 ACU131091:ACU131148 AMQ131091:AMQ131148 AWM131091:AWM131148 BGI131091:BGI131148 BQE131091:BQE131148 CAA131091:CAA131148 CJW131091:CJW131148 CTS131091:CTS131148 DDO131091:DDO131148 DNK131091:DNK131148 DXG131091:DXG131148 EHC131091:EHC131148 EQY131091:EQY131148 FAU131091:FAU131148 FKQ131091:FKQ131148 FUM131091:FUM131148 GEI131091:GEI131148 GOE131091:GOE131148 GYA131091:GYA131148 HHW131091:HHW131148 HRS131091:HRS131148 IBO131091:IBO131148 ILK131091:ILK131148 IVG131091:IVG131148 JFC131091:JFC131148 JOY131091:JOY131148 JYU131091:JYU131148 KIQ131091:KIQ131148 KSM131091:KSM131148 LCI131091:LCI131148 LME131091:LME131148 LWA131091:LWA131148 MFW131091:MFW131148 MPS131091:MPS131148 MZO131091:MZO131148 NJK131091:NJK131148 NTG131091:NTG131148 ODC131091:ODC131148 OMY131091:OMY131148 OWU131091:OWU131148 PGQ131091:PGQ131148 PQM131091:PQM131148 QAI131091:QAI131148 QKE131091:QKE131148 QUA131091:QUA131148 RDW131091:RDW131148 RNS131091:RNS131148 RXO131091:RXO131148 SHK131091:SHK131148 SRG131091:SRG131148 TBC131091:TBC131148 TKY131091:TKY131148 TUU131091:TUU131148 UEQ131091:UEQ131148 UOM131091:UOM131148 UYI131091:UYI131148 VIE131091:VIE131148 VSA131091:VSA131148 WBW131091:WBW131148 WLS131091:WLS131148 WVO131091:WVO131148 G196627:G196684 JC196627:JC196684 SY196627:SY196684 ACU196627:ACU196684 AMQ196627:AMQ196684 AWM196627:AWM196684 BGI196627:BGI196684 BQE196627:BQE196684 CAA196627:CAA196684 CJW196627:CJW196684 CTS196627:CTS196684 DDO196627:DDO196684 DNK196627:DNK196684 DXG196627:DXG196684 EHC196627:EHC196684 EQY196627:EQY196684 FAU196627:FAU196684 FKQ196627:FKQ196684 FUM196627:FUM196684 GEI196627:GEI196684 GOE196627:GOE196684 GYA196627:GYA196684 HHW196627:HHW196684 HRS196627:HRS196684 IBO196627:IBO196684 ILK196627:ILK196684 IVG196627:IVG196684 JFC196627:JFC196684 JOY196627:JOY196684 JYU196627:JYU196684 KIQ196627:KIQ196684 KSM196627:KSM196684 LCI196627:LCI196684 LME196627:LME196684 LWA196627:LWA196684 MFW196627:MFW196684 MPS196627:MPS196684 MZO196627:MZO196684 NJK196627:NJK196684 NTG196627:NTG196684 ODC196627:ODC196684 OMY196627:OMY196684 OWU196627:OWU196684 PGQ196627:PGQ196684 PQM196627:PQM196684 QAI196627:QAI196684 QKE196627:QKE196684 QUA196627:QUA196684 RDW196627:RDW196684 RNS196627:RNS196684 RXO196627:RXO196684 SHK196627:SHK196684 SRG196627:SRG196684 TBC196627:TBC196684 TKY196627:TKY196684 TUU196627:TUU196684 UEQ196627:UEQ196684 UOM196627:UOM196684 UYI196627:UYI196684 VIE196627:VIE196684 VSA196627:VSA196684 WBW196627:WBW196684 WLS196627:WLS196684 WVO196627:WVO196684 G262163:G262220 JC262163:JC262220 SY262163:SY262220 ACU262163:ACU262220 AMQ262163:AMQ262220 AWM262163:AWM262220 BGI262163:BGI262220 BQE262163:BQE262220 CAA262163:CAA262220 CJW262163:CJW262220 CTS262163:CTS262220 DDO262163:DDO262220 DNK262163:DNK262220 DXG262163:DXG262220 EHC262163:EHC262220 EQY262163:EQY262220 FAU262163:FAU262220 FKQ262163:FKQ262220 FUM262163:FUM262220 GEI262163:GEI262220 GOE262163:GOE262220 GYA262163:GYA262220 HHW262163:HHW262220 HRS262163:HRS262220 IBO262163:IBO262220 ILK262163:ILK262220 IVG262163:IVG262220 JFC262163:JFC262220 JOY262163:JOY262220 JYU262163:JYU262220 KIQ262163:KIQ262220 KSM262163:KSM262220 LCI262163:LCI262220 LME262163:LME262220 LWA262163:LWA262220 MFW262163:MFW262220 MPS262163:MPS262220 MZO262163:MZO262220 NJK262163:NJK262220 NTG262163:NTG262220 ODC262163:ODC262220 OMY262163:OMY262220 OWU262163:OWU262220 PGQ262163:PGQ262220 PQM262163:PQM262220 QAI262163:QAI262220 QKE262163:QKE262220 QUA262163:QUA262220 RDW262163:RDW262220 RNS262163:RNS262220 RXO262163:RXO262220 SHK262163:SHK262220 SRG262163:SRG262220 TBC262163:TBC262220 TKY262163:TKY262220 TUU262163:TUU262220 UEQ262163:UEQ262220 UOM262163:UOM262220 UYI262163:UYI262220 VIE262163:VIE262220 VSA262163:VSA262220 WBW262163:WBW262220 WLS262163:WLS262220 WVO262163:WVO262220 G327699:G327756 JC327699:JC327756 SY327699:SY327756 ACU327699:ACU327756 AMQ327699:AMQ327756 AWM327699:AWM327756 BGI327699:BGI327756 BQE327699:BQE327756 CAA327699:CAA327756 CJW327699:CJW327756 CTS327699:CTS327756 DDO327699:DDO327756 DNK327699:DNK327756 DXG327699:DXG327756 EHC327699:EHC327756 EQY327699:EQY327756 FAU327699:FAU327756 FKQ327699:FKQ327756 FUM327699:FUM327756 GEI327699:GEI327756 GOE327699:GOE327756 GYA327699:GYA327756 HHW327699:HHW327756 HRS327699:HRS327756 IBO327699:IBO327756 ILK327699:ILK327756 IVG327699:IVG327756 JFC327699:JFC327756 JOY327699:JOY327756 JYU327699:JYU327756 KIQ327699:KIQ327756 KSM327699:KSM327756 LCI327699:LCI327756 LME327699:LME327756 LWA327699:LWA327756 MFW327699:MFW327756 MPS327699:MPS327756 MZO327699:MZO327756 NJK327699:NJK327756 NTG327699:NTG327756 ODC327699:ODC327756 OMY327699:OMY327756 OWU327699:OWU327756 PGQ327699:PGQ327756 PQM327699:PQM327756 QAI327699:QAI327756 QKE327699:QKE327756 QUA327699:QUA327756 RDW327699:RDW327756 RNS327699:RNS327756 RXO327699:RXO327756 SHK327699:SHK327756 SRG327699:SRG327756 TBC327699:TBC327756 TKY327699:TKY327756 TUU327699:TUU327756 UEQ327699:UEQ327756 UOM327699:UOM327756 UYI327699:UYI327756 VIE327699:VIE327756 VSA327699:VSA327756 WBW327699:WBW327756 WLS327699:WLS327756 WVO327699:WVO327756 G393235:G393292 JC393235:JC393292 SY393235:SY393292 ACU393235:ACU393292 AMQ393235:AMQ393292 AWM393235:AWM393292 BGI393235:BGI393292 BQE393235:BQE393292 CAA393235:CAA393292 CJW393235:CJW393292 CTS393235:CTS393292 DDO393235:DDO393292 DNK393235:DNK393292 DXG393235:DXG393292 EHC393235:EHC393292 EQY393235:EQY393292 FAU393235:FAU393292 FKQ393235:FKQ393292 FUM393235:FUM393292 GEI393235:GEI393292 GOE393235:GOE393292 GYA393235:GYA393292 HHW393235:HHW393292 HRS393235:HRS393292 IBO393235:IBO393292 ILK393235:ILK393292 IVG393235:IVG393292 JFC393235:JFC393292 JOY393235:JOY393292 JYU393235:JYU393292 KIQ393235:KIQ393292 KSM393235:KSM393292 LCI393235:LCI393292 LME393235:LME393292 LWA393235:LWA393292 MFW393235:MFW393292 MPS393235:MPS393292 MZO393235:MZO393292 NJK393235:NJK393292 NTG393235:NTG393292 ODC393235:ODC393292 OMY393235:OMY393292 OWU393235:OWU393292 PGQ393235:PGQ393292 PQM393235:PQM393292 QAI393235:QAI393292 QKE393235:QKE393292 QUA393235:QUA393292 RDW393235:RDW393292 RNS393235:RNS393292 RXO393235:RXO393292 SHK393235:SHK393292 SRG393235:SRG393292 TBC393235:TBC393292 TKY393235:TKY393292 TUU393235:TUU393292 UEQ393235:UEQ393292 UOM393235:UOM393292 UYI393235:UYI393292 VIE393235:VIE393292 VSA393235:VSA393292 WBW393235:WBW393292 WLS393235:WLS393292 WVO393235:WVO393292 G458771:G458828 JC458771:JC458828 SY458771:SY458828 ACU458771:ACU458828 AMQ458771:AMQ458828 AWM458771:AWM458828 BGI458771:BGI458828 BQE458771:BQE458828 CAA458771:CAA458828 CJW458771:CJW458828 CTS458771:CTS458828 DDO458771:DDO458828 DNK458771:DNK458828 DXG458771:DXG458828 EHC458771:EHC458828 EQY458771:EQY458828 FAU458771:FAU458828 FKQ458771:FKQ458828 FUM458771:FUM458828 GEI458771:GEI458828 GOE458771:GOE458828 GYA458771:GYA458828 HHW458771:HHW458828 HRS458771:HRS458828 IBO458771:IBO458828 ILK458771:ILK458828 IVG458771:IVG458828 JFC458771:JFC458828 JOY458771:JOY458828 JYU458771:JYU458828 KIQ458771:KIQ458828 KSM458771:KSM458828 LCI458771:LCI458828 LME458771:LME458828 LWA458771:LWA458828 MFW458771:MFW458828 MPS458771:MPS458828 MZO458771:MZO458828 NJK458771:NJK458828 NTG458771:NTG458828 ODC458771:ODC458828 OMY458771:OMY458828 OWU458771:OWU458828 PGQ458771:PGQ458828 PQM458771:PQM458828 QAI458771:QAI458828 QKE458771:QKE458828 QUA458771:QUA458828 RDW458771:RDW458828 RNS458771:RNS458828 RXO458771:RXO458828 SHK458771:SHK458828 SRG458771:SRG458828 TBC458771:TBC458828 TKY458771:TKY458828 TUU458771:TUU458828 UEQ458771:UEQ458828 UOM458771:UOM458828 UYI458771:UYI458828 VIE458771:VIE458828 VSA458771:VSA458828 WBW458771:WBW458828 WLS458771:WLS458828 WVO458771:WVO458828 G524307:G524364 JC524307:JC524364 SY524307:SY524364 ACU524307:ACU524364 AMQ524307:AMQ524364 AWM524307:AWM524364 BGI524307:BGI524364 BQE524307:BQE524364 CAA524307:CAA524364 CJW524307:CJW524364 CTS524307:CTS524364 DDO524307:DDO524364 DNK524307:DNK524364 DXG524307:DXG524364 EHC524307:EHC524364 EQY524307:EQY524364 FAU524307:FAU524364 FKQ524307:FKQ524364 FUM524307:FUM524364 GEI524307:GEI524364 GOE524307:GOE524364 GYA524307:GYA524364 HHW524307:HHW524364 HRS524307:HRS524364 IBO524307:IBO524364 ILK524307:ILK524364 IVG524307:IVG524364 JFC524307:JFC524364 JOY524307:JOY524364 JYU524307:JYU524364 KIQ524307:KIQ524364 KSM524307:KSM524364 LCI524307:LCI524364 LME524307:LME524364 LWA524307:LWA524364 MFW524307:MFW524364 MPS524307:MPS524364 MZO524307:MZO524364 NJK524307:NJK524364 NTG524307:NTG524364 ODC524307:ODC524364 OMY524307:OMY524364 OWU524307:OWU524364 PGQ524307:PGQ524364 PQM524307:PQM524364 QAI524307:QAI524364 QKE524307:QKE524364 QUA524307:QUA524364 RDW524307:RDW524364 RNS524307:RNS524364 RXO524307:RXO524364 SHK524307:SHK524364 SRG524307:SRG524364 TBC524307:TBC524364 TKY524307:TKY524364 TUU524307:TUU524364 UEQ524307:UEQ524364 UOM524307:UOM524364 UYI524307:UYI524364 VIE524307:VIE524364 VSA524307:VSA524364 WBW524307:WBW524364 WLS524307:WLS524364 WVO524307:WVO524364 G589843:G589900 JC589843:JC589900 SY589843:SY589900 ACU589843:ACU589900 AMQ589843:AMQ589900 AWM589843:AWM589900 BGI589843:BGI589900 BQE589843:BQE589900 CAA589843:CAA589900 CJW589843:CJW589900 CTS589843:CTS589900 DDO589843:DDO589900 DNK589843:DNK589900 DXG589843:DXG589900 EHC589843:EHC589900 EQY589843:EQY589900 FAU589843:FAU589900 FKQ589843:FKQ589900 FUM589843:FUM589900 GEI589843:GEI589900 GOE589843:GOE589900 GYA589843:GYA589900 HHW589843:HHW589900 HRS589843:HRS589900 IBO589843:IBO589900 ILK589843:ILK589900 IVG589843:IVG589900 JFC589843:JFC589900 JOY589843:JOY589900 JYU589843:JYU589900 KIQ589843:KIQ589900 KSM589843:KSM589900 LCI589843:LCI589900 LME589843:LME589900 LWA589843:LWA589900 MFW589843:MFW589900 MPS589843:MPS589900 MZO589843:MZO589900 NJK589843:NJK589900 NTG589843:NTG589900 ODC589843:ODC589900 OMY589843:OMY589900 OWU589843:OWU589900 PGQ589843:PGQ589900 PQM589843:PQM589900 QAI589843:QAI589900 QKE589843:QKE589900 QUA589843:QUA589900 RDW589843:RDW589900 RNS589843:RNS589900 RXO589843:RXO589900 SHK589843:SHK589900 SRG589843:SRG589900 TBC589843:TBC589900 TKY589843:TKY589900 TUU589843:TUU589900 UEQ589843:UEQ589900 UOM589843:UOM589900 UYI589843:UYI589900 VIE589843:VIE589900 VSA589843:VSA589900 WBW589843:WBW589900 WLS589843:WLS589900 WVO589843:WVO589900 G655379:G655436 JC655379:JC655436 SY655379:SY655436 ACU655379:ACU655436 AMQ655379:AMQ655436 AWM655379:AWM655436 BGI655379:BGI655436 BQE655379:BQE655436 CAA655379:CAA655436 CJW655379:CJW655436 CTS655379:CTS655436 DDO655379:DDO655436 DNK655379:DNK655436 DXG655379:DXG655436 EHC655379:EHC655436 EQY655379:EQY655436 FAU655379:FAU655436 FKQ655379:FKQ655436 FUM655379:FUM655436 GEI655379:GEI655436 GOE655379:GOE655436 GYA655379:GYA655436 HHW655379:HHW655436 HRS655379:HRS655436 IBO655379:IBO655436 ILK655379:ILK655436 IVG655379:IVG655436 JFC655379:JFC655436 JOY655379:JOY655436 JYU655379:JYU655436 KIQ655379:KIQ655436 KSM655379:KSM655436 LCI655379:LCI655436 LME655379:LME655436 LWA655379:LWA655436 MFW655379:MFW655436 MPS655379:MPS655436 MZO655379:MZO655436 NJK655379:NJK655436 NTG655379:NTG655436 ODC655379:ODC655436 OMY655379:OMY655436 OWU655379:OWU655436 PGQ655379:PGQ655436 PQM655379:PQM655436 QAI655379:QAI655436 QKE655379:QKE655436 QUA655379:QUA655436 RDW655379:RDW655436 RNS655379:RNS655436 RXO655379:RXO655436 SHK655379:SHK655436 SRG655379:SRG655436 TBC655379:TBC655436 TKY655379:TKY655436 TUU655379:TUU655436 UEQ655379:UEQ655436 UOM655379:UOM655436 UYI655379:UYI655436 VIE655379:VIE655436 VSA655379:VSA655436 WBW655379:WBW655436 WLS655379:WLS655436 WVO655379:WVO655436 G720915:G720972 JC720915:JC720972 SY720915:SY720972 ACU720915:ACU720972 AMQ720915:AMQ720972 AWM720915:AWM720972 BGI720915:BGI720972 BQE720915:BQE720972 CAA720915:CAA720972 CJW720915:CJW720972 CTS720915:CTS720972 DDO720915:DDO720972 DNK720915:DNK720972 DXG720915:DXG720972 EHC720915:EHC720972 EQY720915:EQY720972 FAU720915:FAU720972 FKQ720915:FKQ720972 FUM720915:FUM720972 GEI720915:GEI720972 GOE720915:GOE720972 GYA720915:GYA720972 HHW720915:HHW720972 HRS720915:HRS720972 IBO720915:IBO720972 ILK720915:ILK720972 IVG720915:IVG720972 JFC720915:JFC720972 JOY720915:JOY720972 JYU720915:JYU720972 KIQ720915:KIQ720972 KSM720915:KSM720972 LCI720915:LCI720972 LME720915:LME720972 LWA720915:LWA720972 MFW720915:MFW720972 MPS720915:MPS720972 MZO720915:MZO720972 NJK720915:NJK720972 NTG720915:NTG720972 ODC720915:ODC720972 OMY720915:OMY720972 OWU720915:OWU720972 PGQ720915:PGQ720972 PQM720915:PQM720972 QAI720915:QAI720972 QKE720915:QKE720972 QUA720915:QUA720972 RDW720915:RDW720972 RNS720915:RNS720972 RXO720915:RXO720972 SHK720915:SHK720972 SRG720915:SRG720972 TBC720915:TBC720972 TKY720915:TKY720972 TUU720915:TUU720972 UEQ720915:UEQ720972 UOM720915:UOM720972 UYI720915:UYI720972 VIE720915:VIE720972 VSA720915:VSA720972 WBW720915:WBW720972 WLS720915:WLS720972 WVO720915:WVO720972 G786451:G786508 JC786451:JC786508 SY786451:SY786508 ACU786451:ACU786508 AMQ786451:AMQ786508 AWM786451:AWM786508 BGI786451:BGI786508 BQE786451:BQE786508 CAA786451:CAA786508 CJW786451:CJW786508 CTS786451:CTS786508 DDO786451:DDO786508 DNK786451:DNK786508 DXG786451:DXG786508 EHC786451:EHC786508 EQY786451:EQY786508 FAU786451:FAU786508 FKQ786451:FKQ786508 FUM786451:FUM786508 GEI786451:GEI786508 GOE786451:GOE786508 GYA786451:GYA786508 HHW786451:HHW786508 HRS786451:HRS786508 IBO786451:IBO786508 ILK786451:ILK786508 IVG786451:IVG786508 JFC786451:JFC786508 JOY786451:JOY786508 JYU786451:JYU786508 KIQ786451:KIQ786508 KSM786451:KSM786508 LCI786451:LCI786508 LME786451:LME786508 LWA786451:LWA786508 MFW786451:MFW786508 MPS786451:MPS786508 MZO786451:MZO786508 NJK786451:NJK786508 NTG786451:NTG786508 ODC786451:ODC786508 OMY786451:OMY786508 OWU786451:OWU786508 PGQ786451:PGQ786508 PQM786451:PQM786508 QAI786451:QAI786508 QKE786451:QKE786508 QUA786451:QUA786508 RDW786451:RDW786508 RNS786451:RNS786508 RXO786451:RXO786508 SHK786451:SHK786508 SRG786451:SRG786508 TBC786451:TBC786508 TKY786451:TKY786508 TUU786451:TUU786508 UEQ786451:UEQ786508 UOM786451:UOM786508 UYI786451:UYI786508 VIE786451:VIE786508 VSA786451:VSA786508 WBW786451:WBW786508 WLS786451:WLS786508 WVO786451:WVO786508 G851987:G852044 JC851987:JC852044 SY851987:SY852044 ACU851987:ACU852044 AMQ851987:AMQ852044 AWM851987:AWM852044 BGI851987:BGI852044 BQE851987:BQE852044 CAA851987:CAA852044 CJW851987:CJW852044 CTS851987:CTS852044 DDO851987:DDO852044 DNK851987:DNK852044 DXG851987:DXG852044 EHC851987:EHC852044 EQY851987:EQY852044 FAU851987:FAU852044 FKQ851987:FKQ852044 FUM851987:FUM852044 GEI851987:GEI852044 GOE851987:GOE852044 GYA851987:GYA852044 HHW851987:HHW852044 HRS851987:HRS852044 IBO851987:IBO852044 ILK851987:ILK852044 IVG851987:IVG852044 JFC851987:JFC852044 JOY851987:JOY852044 JYU851987:JYU852044 KIQ851987:KIQ852044 KSM851987:KSM852044 LCI851987:LCI852044 LME851987:LME852044 LWA851987:LWA852044 MFW851987:MFW852044 MPS851987:MPS852044 MZO851987:MZO852044 NJK851987:NJK852044 NTG851987:NTG852044 ODC851987:ODC852044 OMY851987:OMY852044 OWU851987:OWU852044 PGQ851987:PGQ852044 PQM851987:PQM852044 QAI851987:QAI852044 QKE851987:QKE852044 QUA851987:QUA852044 RDW851987:RDW852044 RNS851987:RNS852044 RXO851987:RXO852044 SHK851987:SHK852044 SRG851987:SRG852044 TBC851987:TBC852044 TKY851987:TKY852044 TUU851987:TUU852044 UEQ851987:UEQ852044 UOM851987:UOM852044 UYI851987:UYI852044 VIE851987:VIE852044 VSA851987:VSA852044 WBW851987:WBW852044 WLS851987:WLS852044 WVO851987:WVO852044 G917523:G917580 JC917523:JC917580 SY917523:SY917580 ACU917523:ACU917580 AMQ917523:AMQ917580 AWM917523:AWM917580 BGI917523:BGI917580 BQE917523:BQE917580 CAA917523:CAA917580 CJW917523:CJW917580 CTS917523:CTS917580 DDO917523:DDO917580 DNK917523:DNK917580 DXG917523:DXG917580 EHC917523:EHC917580 EQY917523:EQY917580 FAU917523:FAU917580 FKQ917523:FKQ917580 FUM917523:FUM917580 GEI917523:GEI917580 GOE917523:GOE917580 GYA917523:GYA917580 HHW917523:HHW917580 HRS917523:HRS917580 IBO917523:IBO917580 ILK917523:ILK917580 IVG917523:IVG917580 JFC917523:JFC917580 JOY917523:JOY917580 JYU917523:JYU917580 KIQ917523:KIQ917580 KSM917523:KSM917580 LCI917523:LCI917580 LME917523:LME917580 LWA917523:LWA917580 MFW917523:MFW917580 MPS917523:MPS917580 MZO917523:MZO917580 NJK917523:NJK917580 NTG917523:NTG917580 ODC917523:ODC917580 OMY917523:OMY917580 OWU917523:OWU917580 PGQ917523:PGQ917580 PQM917523:PQM917580 QAI917523:QAI917580 QKE917523:QKE917580 QUA917523:QUA917580 RDW917523:RDW917580 RNS917523:RNS917580 RXO917523:RXO917580 SHK917523:SHK917580 SRG917523:SRG917580 TBC917523:TBC917580 TKY917523:TKY917580 TUU917523:TUU917580 UEQ917523:UEQ917580 UOM917523:UOM917580 UYI917523:UYI917580 VIE917523:VIE917580 VSA917523:VSA917580 WBW917523:WBW917580 WLS917523:WLS917580 WVO917523:WVO917580 G983059:G983116 JC983059:JC983116 SY983059:SY983116 ACU983059:ACU983116 AMQ983059:AMQ983116 AWM983059:AWM983116 BGI983059:BGI983116 BQE983059:BQE983116 CAA983059:CAA983116 CJW983059:CJW983116 CTS983059:CTS983116 DDO983059:DDO983116 DNK983059:DNK983116 DXG983059:DXG983116 EHC983059:EHC983116 EQY983059:EQY983116 FAU983059:FAU983116 FKQ983059:FKQ983116 FUM983059:FUM983116 GEI983059:GEI983116 GOE983059:GOE983116 GYA983059:GYA983116 HHW983059:HHW983116 HRS983059:HRS983116 IBO983059:IBO983116 ILK983059:ILK983116 IVG983059:IVG983116 JFC983059:JFC983116 JOY983059:JOY983116 JYU983059:JYU983116 KIQ983059:KIQ983116 KSM983059:KSM983116 LCI983059:LCI983116 LME983059:LME983116 LWA983059:LWA983116 MFW983059:MFW983116 MPS983059:MPS983116 MZO983059:MZO983116 NJK983059:NJK983116 NTG983059:NTG983116 ODC983059:ODC983116 OMY983059:OMY983116 OWU983059:OWU983116 PGQ983059:PGQ983116 PQM983059:PQM983116 QAI983059:QAI983116 QKE983059:QKE983116 QUA983059:QUA983116 RDW983059:RDW983116 RNS983059:RNS983116 RXO983059:RXO983116 SHK983059:SHK983116 SRG983059:SRG983116 TBC983059:TBC983116 TKY983059:TKY983116 TUU983059:TUU983116 UEQ983059:UEQ983116 UOM983059:UOM983116 UYI983059:UYI983116 VIE983059:VIE983116 VSA983059:VSA983116 WBW983059:WBW983116 WLS983059:WLS983116 WVO983059:WVO983116 WVI983059:WVK983116 JE6:JG76 TA6:TC76 ACW6:ACY76 AMS6:AMU76 AWO6:AWQ76 BGK6:BGM76 BQG6:BQI76 CAC6:CAE76 CJY6:CKA76 CTU6:CTW76 DDQ6:DDS76 DNM6:DNO76 DXI6:DXK76 EHE6:EHG76 ERA6:ERC76 FAW6:FAY76 FKS6:FKU76 FUO6:FUQ76 GEK6:GEM76 GOG6:GOI76 GYC6:GYE76 HHY6:HIA76 HRU6:HRW76 IBQ6:IBS76 ILM6:ILO76 IVI6:IVK76 JFE6:JFG76 JPA6:JPC76 JYW6:JYY76 KIS6:KIU76 KSO6:KSQ76 LCK6:LCM76 LMG6:LMI76 LWC6:LWE76 MFY6:MGA76 MPU6:MPW76 MZQ6:MZS76 NJM6:NJO76 NTI6:NTK76 ODE6:ODG76 ONA6:ONC76 OWW6:OWY76 PGS6:PGU76 PQO6:PQQ76 QAK6:QAM76 QKG6:QKI76 QUC6:QUE76 RDY6:REA76 RNU6:RNW76 RXQ6:RXS76 SHM6:SHO76 SRI6:SRK76 TBE6:TBG76 TLA6:TLC76 TUW6:TUY76 UES6:UEU76 UOO6:UOQ76 UYK6:UYM76 VIG6:VII76 VSC6:VSE76 WBY6:WCA76 WLU6:WLW76 WVQ6:WVS76 I65555:K65612 JE65555:JG65612 TA65555:TC65612 ACW65555:ACY65612 AMS65555:AMU65612 AWO65555:AWQ65612 BGK65555:BGM65612 BQG65555:BQI65612 CAC65555:CAE65612 CJY65555:CKA65612 CTU65555:CTW65612 DDQ65555:DDS65612 DNM65555:DNO65612 DXI65555:DXK65612 EHE65555:EHG65612 ERA65555:ERC65612 FAW65555:FAY65612 FKS65555:FKU65612 FUO65555:FUQ65612 GEK65555:GEM65612 GOG65555:GOI65612 GYC65555:GYE65612 HHY65555:HIA65612 HRU65555:HRW65612 IBQ65555:IBS65612 ILM65555:ILO65612 IVI65555:IVK65612 JFE65555:JFG65612 JPA65555:JPC65612 JYW65555:JYY65612 KIS65555:KIU65612 KSO65555:KSQ65612 LCK65555:LCM65612 LMG65555:LMI65612 LWC65555:LWE65612 MFY65555:MGA65612 MPU65555:MPW65612 MZQ65555:MZS65612 NJM65555:NJO65612 NTI65555:NTK65612 ODE65555:ODG65612 ONA65555:ONC65612 OWW65555:OWY65612 PGS65555:PGU65612 PQO65555:PQQ65612 QAK65555:QAM65612 QKG65555:QKI65612 QUC65555:QUE65612 RDY65555:REA65612 RNU65555:RNW65612 RXQ65555:RXS65612 SHM65555:SHO65612 SRI65555:SRK65612 TBE65555:TBG65612 TLA65555:TLC65612 TUW65555:TUY65612 UES65555:UEU65612 UOO65555:UOQ65612 UYK65555:UYM65612 VIG65555:VII65612 VSC65555:VSE65612 WBY65555:WCA65612 WLU65555:WLW65612 WVQ65555:WVS65612 I131091:K131148 JE131091:JG131148 TA131091:TC131148 ACW131091:ACY131148 AMS131091:AMU131148 AWO131091:AWQ131148 BGK131091:BGM131148 BQG131091:BQI131148 CAC131091:CAE131148 CJY131091:CKA131148 CTU131091:CTW131148 DDQ131091:DDS131148 DNM131091:DNO131148 DXI131091:DXK131148 EHE131091:EHG131148 ERA131091:ERC131148 FAW131091:FAY131148 FKS131091:FKU131148 FUO131091:FUQ131148 GEK131091:GEM131148 GOG131091:GOI131148 GYC131091:GYE131148 HHY131091:HIA131148 HRU131091:HRW131148 IBQ131091:IBS131148 ILM131091:ILO131148 IVI131091:IVK131148 JFE131091:JFG131148 JPA131091:JPC131148 JYW131091:JYY131148 KIS131091:KIU131148 KSO131091:KSQ131148 LCK131091:LCM131148 LMG131091:LMI131148 LWC131091:LWE131148 MFY131091:MGA131148 MPU131091:MPW131148 MZQ131091:MZS131148 NJM131091:NJO131148 NTI131091:NTK131148 ODE131091:ODG131148 ONA131091:ONC131148 OWW131091:OWY131148 PGS131091:PGU131148 PQO131091:PQQ131148 QAK131091:QAM131148 QKG131091:QKI131148 QUC131091:QUE131148 RDY131091:REA131148 RNU131091:RNW131148 RXQ131091:RXS131148 SHM131091:SHO131148 SRI131091:SRK131148 TBE131091:TBG131148 TLA131091:TLC131148 TUW131091:TUY131148 UES131091:UEU131148 UOO131091:UOQ131148 UYK131091:UYM131148 VIG131091:VII131148 VSC131091:VSE131148 WBY131091:WCA131148 WLU131091:WLW131148 WVQ131091:WVS131148 I196627:K196684 JE196627:JG196684 TA196627:TC196684 ACW196627:ACY196684 AMS196627:AMU196684 AWO196627:AWQ196684 BGK196627:BGM196684 BQG196627:BQI196684 CAC196627:CAE196684 CJY196627:CKA196684 CTU196627:CTW196684 DDQ196627:DDS196684 DNM196627:DNO196684 DXI196627:DXK196684 EHE196627:EHG196684 ERA196627:ERC196684 FAW196627:FAY196684 FKS196627:FKU196684 FUO196627:FUQ196684 GEK196627:GEM196684 GOG196627:GOI196684 GYC196627:GYE196684 HHY196627:HIA196684 HRU196627:HRW196684 IBQ196627:IBS196684 ILM196627:ILO196684 IVI196627:IVK196684 JFE196627:JFG196684 JPA196627:JPC196684 JYW196627:JYY196684 KIS196627:KIU196684 KSO196627:KSQ196684 LCK196627:LCM196684 LMG196627:LMI196684 LWC196627:LWE196684 MFY196627:MGA196684 MPU196627:MPW196684 MZQ196627:MZS196684 NJM196627:NJO196684 NTI196627:NTK196684 ODE196627:ODG196684 ONA196627:ONC196684 OWW196627:OWY196684 PGS196627:PGU196684 PQO196627:PQQ196684 QAK196627:QAM196684 QKG196627:QKI196684 QUC196627:QUE196684 RDY196627:REA196684 RNU196627:RNW196684 RXQ196627:RXS196684 SHM196627:SHO196684 SRI196627:SRK196684 TBE196627:TBG196684 TLA196627:TLC196684 TUW196627:TUY196684 UES196627:UEU196684 UOO196627:UOQ196684 UYK196627:UYM196684 VIG196627:VII196684 VSC196627:VSE196684 WBY196627:WCA196684 WLU196627:WLW196684 WVQ196627:WVS196684 I262163:K262220 JE262163:JG262220 TA262163:TC262220 ACW262163:ACY262220 AMS262163:AMU262220 AWO262163:AWQ262220 BGK262163:BGM262220 BQG262163:BQI262220 CAC262163:CAE262220 CJY262163:CKA262220 CTU262163:CTW262220 DDQ262163:DDS262220 DNM262163:DNO262220 DXI262163:DXK262220 EHE262163:EHG262220 ERA262163:ERC262220 FAW262163:FAY262220 FKS262163:FKU262220 FUO262163:FUQ262220 GEK262163:GEM262220 GOG262163:GOI262220 GYC262163:GYE262220 HHY262163:HIA262220 HRU262163:HRW262220 IBQ262163:IBS262220 ILM262163:ILO262220 IVI262163:IVK262220 JFE262163:JFG262220 JPA262163:JPC262220 JYW262163:JYY262220 KIS262163:KIU262220 KSO262163:KSQ262220 LCK262163:LCM262220 LMG262163:LMI262220 LWC262163:LWE262220 MFY262163:MGA262220 MPU262163:MPW262220 MZQ262163:MZS262220 NJM262163:NJO262220 NTI262163:NTK262220 ODE262163:ODG262220 ONA262163:ONC262220 OWW262163:OWY262220 PGS262163:PGU262220 PQO262163:PQQ262220 QAK262163:QAM262220 QKG262163:QKI262220 QUC262163:QUE262220 RDY262163:REA262220 RNU262163:RNW262220 RXQ262163:RXS262220 SHM262163:SHO262220 SRI262163:SRK262220 TBE262163:TBG262220 TLA262163:TLC262220 TUW262163:TUY262220 UES262163:UEU262220 UOO262163:UOQ262220 UYK262163:UYM262220 VIG262163:VII262220 VSC262163:VSE262220 WBY262163:WCA262220 WLU262163:WLW262220 WVQ262163:WVS262220 I327699:K327756 JE327699:JG327756 TA327699:TC327756 ACW327699:ACY327756 AMS327699:AMU327756 AWO327699:AWQ327756 BGK327699:BGM327756 BQG327699:BQI327756 CAC327699:CAE327756 CJY327699:CKA327756 CTU327699:CTW327756 DDQ327699:DDS327756 DNM327699:DNO327756 DXI327699:DXK327756 EHE327699:EHG327756 ERA327699:ERC327756 FAW327699:FAY327756 FKS327699:FKU327756 FUO327699:FUQ327756 GEK327699:GEM327756 GOG327699:GOI327756 GYC327699:GYE327756 HHY327699:HIA327756 HRU327699:HRW327756 IBQ327699:IBS327756 ILM327699:ILO327756 IVI327699:IVK327756 JFE327699:JFG327756 JPA327699:JPC327756 JYW327699:JYY327756 KIS327699:KIU327756 KSO327699:KSQ327756 LCK327699:LCM327756 LMG327699:LMI327756 LWC327699:LWE327756 MFY327699:MGA327756 MPU327699:MPW327756 MZQ327699:MZS327756 NJM327699:NJO327756 NTI327699:NTK327756 ODE327699:ODG327756 ONA327699:ONC327756 OWW327699:OWY327756 PGS327699:PGU327756 PQO327699:PQQ327756 QAK327699:QAM327756 QKG327699:QKI327756 QUC327699:QUE327756 RDY327699:REA327756 RNU327699:RNW327756 RXQ327699:RXS327756 SHM327699:SHO327756 SRI327699:SRK327756 TBE327699:TBG327756 TLA327699:TLC327756 TUW327699:TUY327756 UES327699:UEU327756 UOO327699:UOQ327756 UYK327699:UYM327756 VIG327699:VII327756 VSC327699:VSE327756 WBY327699:WCA327756 WLU327699:WLW327756 WVQ327699:WVS327756 I393235:K393292 JE393235:JG393292 TA393235:TC393292 ACW393235:ACY393292 AMS393235:AMU393292 AWO393235:AWQ393292 BGK393235:BGM393292 BQG393235:BQI393292 CAC393235:CAE393292 CJY393235:CKA393292 CTU393235:CTW393292 DDQ393235:DDS393292 DNM393235:DNO393292 DXI393235:DXK393292 EHE393235:EHG393292 ERA393235:ERC393292 FAW393235:FAY393292 FKS393235:FKU393292 FUO393235:FUQ393292 GEK393235:GEM393292 GOG393235:GOI393292 GYC393235:GYE393292 HHY393235:HIA393292 HRU393235:HRW393292 IBQ393235:IBS393292 ILM393235:ILO393292 IVI393235:IVK393292 JFE393235:JFG393292 JPA393235:JPC393292 JYW393235:JYY393292 KIS393235:KIU393292 KSO393235:KSQ393292 LCK393235:LCM393292 LMG393235:LMI393292 LWC393235:LWE393292 MFY393235:MGA393292 MPU393235:MPW393292 MZQ393235:MZS393292 NJM393235:NJO393292 NTI393235:NTK393292 ODE393235:ODG393292 ONA393235:ONC393292 OWW393235:OWY393292 PGS393235:PGU393292 PQO393235:PQQ393292 QAK393235:QAM393292 QKG393235:QKI393292 QUC393235:QUE393292 RDY393235:REA393292 RNU393235:RNW393292 RXQ393235:RXS393292 SHM393235:SHO393292 SRI393235:SRK393292 TBE393235:TBG393292 TLA393235:TLC393292 TUW393235:TUY393292 UES393235:UEU393292 UOO393235:UOQ393292 UYK393235:UYM393292 VIG393235:VII393292 VSC393235:VSE393292 WBY393235:WCA393292 WLU393235:WLW393292 WVQ393235:WVS393292 I458771:K458828 JE458771:JG458828 TA458771:TC458828 ACW458771:ACY458828 AMS458771:AMU458828 AWO458771:AWQ458828 BGK458771:BGM458828 BQG458771:BQI458828 CAC458771:CAE458828 CJY458771:CKA458828 CTU458771:CTW458828 DDQ458771:DDS458828 DNM458771:DNO458828 DXI458771:DXK458828 EHE458771:EHG458828 ERA458771:ERC458828 FAW458771:FAY458828 FKS458771:FKU458828 FUO458771:FUQ458828 GEK458771:GEM458828 GOG458771:GOI458828 GYC458771:GYE458828 HHY458771:HIA458828 HRU458771:HRW458828 IBQ458771:IBS458828 ILM458771:ILO458828 IVI458771:IVK458828 JFE458771:JFG458828 JPA458771:JPC458828 JYW458771:JYY458828 KIS458771:KIU458828 KSO458771:KSQ458828 LCK458771:LCM458828 LMG458771:LMI458828 LWC458771:LWE458828 MFY458771:MGA458828 MPU458771:MPW458828 MZQ458771:MZS458828 NJM458771:NJO458828 NTI458771:NTK458828 ODE458771:ODG458828 ONA458771:ONC458828 OWW458771:OWY458828 PGS458771:PGU458828 PQO458771:PQQ458828 QAK458771:QAM458828 QKG458771:QKI458828 QUC458771:QUE458828 RDY458771:REA458828 RNU458771:RNW458828 RXQ458771:RXS458828 SHM458771:SHO458828 SRI458771:SRK458828 TBE458771:TBG458828 TLA458771:TLC458828 TUW458771:TUY458828 UES458771:UEU458828 UOO458771:UOQ458828 UYK458771:UYM458828 VIG458771:VII458828 VSC458771:VSE458828 WBY458771:WCA458828 WLU458771:WLW458828 WVQ458771:WVS458828 I524307:K524364 JE524307:JG524364 TA524307:TC524364 ACW524307:ACY524364 AMS524307:AMU524364 AWO524307:AWQ524364 BGK524307:BGM524364 BQG524307:BQI524364 CAC524307:CAE524364 CJY524307:CKA524364 CTU524307:CTW524364 DDQ524307:DDS524364 DNM524307:DNO524364 DXI524307:DXK524364 EHE524307:EHG524364 ERA524307:ERC524364 FAW524307:FAY524364 FKS524307:FKU524364 FUO524307:FUQ524364 GEK524307:GEM524364 GOG524307:GOI524364 GYC524307:GYE524364 HHY524307:HIA524364 HRU524307:HRW524364 IBQ524307:IBS524364 ILM524307:ILO524364 IVI524307:IVK524364 JFE524307:JFG524364 JPA524307:JPC524364 JYW524307:JYY524364 KIS524307:KIU524364 KSO524307:KSQ524364 LCK524307:LCM524364 LMG524307:LMI524364 LWC524307:LWE524364 MFY524307:MGA524364 MPU524307:MPW524364 MZQ524307:MZS524364 NJM524307:NJO524364 NTI524307:NTK524364 ODE524307:ODG524364 ONA524307:ONC524364 OWW524307:OWY524364 PGS524307:PGU524364 PQO524307:PQQ524364 QAK524307:QAM524364 QKG524307:QKI524364 QUC524307:QUE524364 RDY524307:REA524364 RNU524307:RNW524364 RXQ524307:RXS524364 SHM524307:SHO524364 SRI524307:SRK524364 TBE524307:TBG524364 TLA524307:TLC524364 TUW524307:TUY524364 UES524307:UEU524364 UOO524307:UOQ524364 UYK524307:UYM524364 VIG524307:VII524364 VSC524307:VSE524364 WBY524307:WCA524364 WLU524307:WLW524364 WVQ524307:WVS524364 I589843:K589900 JE589843:JG589900 TA589843:TC589900 ACW589843:ACY589900 AMS589843:AMU589900 AWO589843:AWQ589900 BGK589843:BGM589900 BQG589843:BQI589900 CAC589843:CAE589900 CJY589843:CKA589900 CTU589843:CTW589900 DDQ589843:DDS589900 DNM589843:DNO589900 DXI589843:DXK589900 EHE589843:EHG589900 ERA589843:ERC589900 FAW589843:FAY589900 FKS589843:FKU589900 FUO589843:FUQ589900 GEK589843:GEM589900 GOG589843:GOI589900 GYC589843:GYE589900 HHY589843:HIA589900 HRU589843:HRW589900 IBQ589843:IBS589900 ILM589843:ILO589900 IVI589843:IVK589900 JFE589843:JFG589900 JPA589843:JPC589900 JYW589843:JYY589900 KIS589843:KIU589900 KSO589843:KSQ589900 LCK589843:LCM589900 LMG589843:LMI589900 LWC589843:LWE589900 MFY589843:MGA589900 MPU589843:MPW589900 MZQ589843:MZS589900 NJM589843:NJO589900 NTI589843:NTK589900 ODE589843:ODG589900 ONA589843:ONC589900 OWW589843:OWY589900 PGS589843:PGU589900 PQO589843:PQQ589900 QAK589843:QAM589900 QKG589843:QKI589900 QUC589843:QUE589900 RDY589843:REA589900 RNU589843:RNW589900 RXQ589843:RXS589900 SHM589843:SHO589900 SRI589843:SRK589900 TBE589843:TBG589900 TLA589843:TLC589900 TUW589843:TUY589900 UES589843:UEU589900 UOO589843:UOQ589900 UYK589843:UYM589900 VIG589843:VII589900 VSC589843:VSE589900 WBY589843:WCA589900 WLU589843:WLW589900 WVQ589843:WVS589900 I655379:K655436 JE655379:JG655436 TA655379:TC655436 ACW655379:ACY655436 AMS655379:AMU655436 AWO655379:AWQ655436 BGK655379:BGM655436 BQG655379:BQI655436 CAC655379:CAE655436 CJY655379:CKA655436 CTU655379:CTW655436 DDQ655379:DDS655436 DNM655379:DNO655436 DXI655379:DXK655436 EHE655379:EHG655436 ERA655379:ERC655436 FAW655379:FAY655436 FKS655379:FKU655436 FUO655379:FUQ655436 GEK655379:GEM655436 GOG655379:GOI655436 GYC655379:GYE655436 HHY655379:HIA655436 HRU655379:HRW655436 IBQ655379:IBS655436 ILM655379:ILO655436 IVI655379:IVK655436 JFE655379:JFG655436 JPA655379:JPC655436 JYW655379:JYY655436 KIS655379:KIU655436 KSO655379:KSQ655436 LCK655379:LCM655436 LMG655379:LMI655436 LWC655379:LWE655436 MFY655379:MGA655436 MPU655379:MPW655436 MZQ655379:MZS655436 NJM655379:NJO655436 NTI655379:NTK655436 ODE655379:ODG655436 ONA655379:ONC655436 OWW655379:OWY655436 PGS655379:PGU655436 PQO655379:PQQ655436 QAK655379:QAM655436 QKG655379:QKI655436 QUC655379:QUE655436 RDY655379:REA655436 RNU655379:RNW655436 RXQ655379:RXS655436 SHM655379:SHO655436 SRI655379:SRK655436 TBE655379:TBG655436 TLA655379:TLC655436 TUW655379:TUY655436 UES655379:UEU655436 UOO655379:UOQ655436 UYK655379:UYM655436 VIG655379:VII655436 VSC655379:VSE655436 WBY655379:WCA655436 WLU655379:WLW655436 WVQ655379:WVS655436 I720915:K720972 JE720915:JG720972 TA720915:TC720972 ACW720915:ACY720972 AMS720915:AMU720972 AWO720915:AWQ720972 BGK720915:BGM720972 BQG720915:BQI720972 CAC720915:CAE720972 CJY720915:CKA720972 CTU720915:CTW720972 DDQ720915:DDS720972 DNM720915:DNO720972 DXI720915:DXK720972 EHE720915:EHG720972 ERA720915:ERC720972 FAW720915:FAY720972 FKS720915:FKU720972 FUO720915:FUQ720972 GEK720915:GEM720972 GOG720915:GOI720972 GYC720915:GYE720972 HHY720915:HIA720972 HRU720915:HRW720972 IBQ720915:IBS720972 ILM720915:ILO720972 IVI720915:IVK720972 JFE720915:JFG720972 JPA720915:JPC720972 JYW720915:JYY720972 KIS720915:KIU720972 KSO720915:KSQ720972 LCK720915:LCM720972 LMG720915:LMI720972 LWC720915:LWE720972 MFY720915:MGA720972 MPU720915:MPW720972 MZQ720915:MZS720972 NJM720915:NJO720972 NTI720915:NTK720972 ODE720915:ODG720972 ONA720915:ONC720972 OWW720915:OWY720972 PGS720915:PGU720972 PQO720915:PQQ720972 QAK720915:QAM720972 QKG720915:QKI720972 QUC720915:QUE720972 RDY720915:REA720972 RNU720915:RNW720972 RXQ720915:RXS720972 SHM720915:SHO720972 SRI720915:SRK720972 TBE720915:TBG720972 TLA720915:TLC720972 TUW720915:TUY720972 UES720915:UEU720972 UOO720915:UOQ720972 UYK720915:UYM720972 VIG720915:VII720972 VSC720915:VSE720972 WBY720915:WCA720972 WLU720915:WLW720972 WVQ720915:WVS720972 I786451:K786508 JE786451:JG786508 TA786451:TC786508 ACW786451:ACY786508 AMS786451:AMU786508 AWO786451:AWQ786508 BGK786451:BGM786508 BQG786451:BQI786508 CAC786451:CAE786508 CJY786451:CKA786508 CTU786451:CTW786508 DDQ786451:DDS786508 DNM786451:DNO786508 DXI786451:DXK786508 EHE786451:EHG786508 ERA786451:ERC786508 FAW786451:FAY786508 FKS786451:FKU786508 FUO786451:FUQ786508 GEK786451:GEM786508 GOG786451:GOI786508 GYC786451:GYE786508 HHY786451:HIA786508 HRU786451:HRW786508 IBQ786451:IBS786508 ILM786451:ILO786508 IVI786451:IVK786508 JFE786451:JFG786508 JPA786451:JPC786508 JYW786451:JYY786508 KIS786451:KIU786508 KSO786451:KSQ786508 LCK786451:LCM786508 LMG786451:LMI786508 LWC786451:LWE786508 MFY786451:MGA786508 MPU786451:MPW786508 MZQ786451:MZS786508 NJM786451:NJO786508 NTI786451:NTK786508 ODE786451:ODG786508 ONA786451:ONC786508 OWW786451:OWY786508 PGS786451:PGU786508 PQO786451:PQQ786508 QAK786451:QAM786508 QKG786451:QKI786508 QUC786451:QUE786508 RDY786451:REA786508 RNU786451:RNW786508 RXQ786451:RXS786508 SHM786451:SHO786508 SRI786451:SRK786508 TBE786451:TBG786508 TLA786451:TLC786508 TUW786451:TUY786508 UES786451:UEU786508 UOO786451:UOQ786508 UYK786451:UYM786508 VIG786451:VII786508 VSC786451:VSE786508 WBY786451:WCA786508 WLU786451:WLW786508 WVQ786451:WVS786508 I851987:K852044 JE851987:JG852044 TA851987:TC852044 ACW851987:ACY852044 AMS851987:AMU852044 AWO851987:AWQ852044 BGK851987:BGM852044 BQG851987:BQI852044 CAC851987:CAE852044 CJY851987:CKA852044 CTU851987:CTW852044 DDQ851987:DDS852044 DNM851987:DNO852044 DXI851987:DXK852044 EHE851987:EHG852044 ERA851987:ERC852044 FAW851987:FAY852044 FKS851987:FKU852044 FUO851987:FUQ852044 GEK851987:GEM852044 GOG851987:GOI852044 GYC851987:GYE852044 HHY851987:HIA852044 HRU851987:HRW852044 IBQ851987:IBS852044 ILM851987:ILO852044 IVI851987:IVK852044 JFE851987:JFG852044 JPA851987:JPC852044 JYW851987:JYY852044 KIS851987:KIU852044 KSO851987:KSQ852044 LCK851987:LCM852044 LMG851987:LMI852044 LWC851987:LWE852044 MFY851987:MGA852044 MPU851987:MPW852044 MZQ851987:MZS852044 NJM851987:NJO852044 NTI851987:NTK852044 ODE851987:ODG852044 ONA851987:ONC852044 OWW851987:OWY852044 PGS851987:PGU852044 PQO851987:PQQ852044 QAK851987:QAM852044 QKG851987:QKI852044 QUC851987:QUE852044 RDY851987:REA852044 RNU851987:RNW852044 RXQ851987:RXS852044 SHM851987:SHO852044 SRI851987:SRK852044 TBE851987:TBG852044 TLA851987:TLC852044 TUW851987:TUY852044 UES851987:UEU852044 UOO851987:UOQ852044 UYK851987:UYM852044 VIG851987:VII852044 VSC851987:VSE852044 WBY851987:WCA852044 WLU851987:WLW852044 WVQ851987:WVS852044 I917523:K917580 JE917523:JG917580 TA917523:TC917580 ACW917523:ACY917580 AMS917523:AMU917580 AWO917523:AWQ917580 BGK917523:BGM917580 BQG917523:BQI917580 CAC917523:CAE917580 CJY917523:CKA917580 CTU917523:CTW917580 DDQ917523:DDS917580 DNM917523:DNO917580 DXI917523:DXK917580 EHE917523:EHG917580 ERA917523:ERC917580 FAW917523:FAY917580 FKS917523:FKU917580 FUO917523:FUQ917580 GEK917523:GEM917580 GOG917523:GOI917580 GYC917523:GYE917580 HHY917523:HIA917580 HRU917523:HRW917580 IBQ917523:IBS917580 ILM917523:ILO917580 IVI917523:IVK917580 JFE917523:JFG917580 JPA917523:JPC917580 JYW917523:JYY917580 KIS917523:KIU917580 KSO917523:KSQ917580 LCK917523:LCM917580 LMG917523:LMI917580 LWC917523:LWE917580 MFY917523:MGA917580 MPU917523:MPW917580 MZQ917523:MZS917580 NJM917523:NJO917580 NTI917523:NTK917580 ODE917523:ODG917580 ONA917523:ONC917580 OWW917523:OWY917580 PGS917523:PGU917580 PQO917523:PQQ917580 QAK917523:QAM917580 QKG917523:QKI917580 QUC917523:QUE917580 RDY917523:REA917580 RNU917523:RNW917580 RXQ917523:RXS917580 SHM917523:SHO917580 SRI917523:SRK917580 TBE917523:TBG917580 TLA917523:TLC917580 TUW917523:TUY917580 UES917523:UEU917580 UOO917523:UOQ917580 UYK917523:UYM917580 VIG917523:VII917580 VSC917523:VSE917580 WBY917523:WCA917580 WLU917523:WLW917580 WVQ917523:WVS917580 I983059:K983116 JE983059:JG983116 TA983059:TC983116 ACW983059:ACY983116 AMS983059:AMU983116 AWO983059:AWQ983116 BGK983059:BGM983116 BQG983059:BQI983116 CAC983059:CAE983116 CJY983059:CKA983116 CTU983059:CTW983116 DDQ983059:DDS983116 DNM983059:DNO983116 DXI983059:DXK983116 EHE983059:EHG983116 ERA983059:ERC983116 FAW983059:FAY983116 FKS983059:FKU983116 FUO983059:FUQ983116 GEK983059:GEM983116 GOG983059:GOI983116 GYC983059:GYE983116 HHY983059:HIA983116 HRU983059:HRW983116 IBQ983059:IBS983116 ILM983059:ILO983116 IVI983059:IVK983116 JFE983059:JFG983116 JPA983059:JPC983116 JYW983059:JYY983116 KIS983059:KIU983116 KSO983059:KSQ983116 LCK983059:LCM983116 LMG983059:LMI983116 LWC983059:LWE983116 MFY983059:MGA983116 MPU983059:MPW983116 MZQ983059:MZS983116 NJM983059:NJO983116 NTI983059:NTK983116 ODE983059:ODG983116 ONA983059:ONC983116 OWW983059:OWY983116 PGS983059:PGU983116 PQO983059:PQQ983116 QAK983059:QAM983116 QKG983059:QKI983116 QUC983059:QUE983116 RDY983059:REA983116 RNU983059:RNW983116 RXQ983059:RXS983116 SHM983059:SHO983116 SRI983059:SRK983116 TBE983059:TBG983116 TLA983059:TLC983116 TUW983059:TUY983116 UES983059:UEU983116 UOO983059:UOQ983116 UYK983059:UYM983116 VIG983059:VII983116 VSC983059:VSE983116 WBY983059:WCA983116 WLU983059:WLW983116 WVQ983059:WVS983116 I6:K76 JD7:JD65 SZ7:SZ65 ACV7:ACV65 AMR7:AMR65 AWN7:AWN65 BGJ7:BGJ65 BQF7:BQF65 CAB7:CAB65 CJX7:CJX65 CTT7:CTT65 DDP7:DDP65 DNL7:DNL65 DXH7:DXH65 EHD7:EHD65 EQZ7:EQZ65 FAV7:FAV65 FKR7:FKR65 FUN7:FUN65 GEJ7:GEJ65 GOF7:GOF65 GYB7:GYB65 HHX7:HHX65 HRT7:HRT65 IBP7:IBP65 ILL7:ILL65 IVH7:IVH65 JFD7:JFD65 JOZ7:JOZ65 JYV7:JYV65 KIR7:KIR65 KSN7:KSN65 LCJ7:LCJ65 LMF7:LMF65 LWB7:LWB65 MFX7:MFX65 MPT7:MPT65 MZP7:MZP65 NJL7:NJL65 NTH7:NTH65 ODD7:ODD65 OMZ7:OMZ65 OWV7:OWV65 PGR7:PGR65 PQN7:PQN65 QAJ7:QAJ65 QKF7:QKF65 QUB7:QUB65 RDX7:RDX65 RNT7:RNT65 RXP7:RXP65 SHL7:SHL65 SRH7:SRH65 TBD7:TBD65 TKZ7:TKZ65 TUV7:TUV65 UER7:UER65 UON7:UON65 UYJ7:UYJ65 VIF7:VIF65 VSB7:VSB65 WBX7:WBX65 WLT7:WLT65 WVP7:WVP65 H65556:H65601 JD65556:JD65601 SZ65556:SZ65601 ACV65556:ACV65601 AMR65556:AMR65601 AWN65556:AWN65601 BGJ65556:BGJ65601 BQF65556:BQF65601 CAB65556:CAB65601 CJX65556:CJX65601 CTT65556:CTT65601 DDP65556:DDP65601 DNL65556:DNL65601 DXH65556:DXH65601 EHD65556:EHD65601 EQZ65556:EQZ65601 FAV65556:FAV65601 FKR65556:FKR65601 FUN65556:FUN65601 GEJ65556:GEJ65601 GOF65556:GOF65601 GYB65556:GYB65601 HHX65556:HHX65601 HRT65556:HRT65601 IBP65556:IBP65601 ILL65556:ILL65601 IVH65556:IVH65601 JFD65556:JFD65601 JOZ65556:JOZ65601 JYV65556:JYV65601 KIR65556:KIR65601 KSN65556:KSN65601 LCJ65556:LCJ65601 LMF65556:LMF65601 LWB65556:LWB65601 MFX65556:MFX65601 MPT65556:MPT65601 MZP65556:MZP65601 NJL65556:NJL65601 NTH65556:NTH65601 ODD65556:ODD65601 OMZ65556:OMZ65601 OWV65556:OWV65601 PGR65556:PGR65601 PQN65556:PQN65601 QAJ65556:QAJ65601 QKF65556:QKF65601 QUB65556:QUB65601 RDX65556:RDX65601 RNT65556:RNT65601 RXP65556:RXP65601 SHL65556:SHL65601 SRH65556:SRH65601 TBD65556:TBD65601 TKZ65556:TKZ65601 TUV65556:TUV65601 UER65556:UER65601 UON65556:UON65601 UYJ65556:UYJ65601 VIF65556:VIF65601 VSB65556:VSB65601 WBX65556:WBX65601 WLT65556:WLT65601 WVP65556:WVP65601 H131092:H131137 JD131092:JD131137 SZ131092:SZ131137 ACV131092:ACV131137 AMR131092:AMR131137 AWN131092:AWN131137 BGJ131092:BGJ131137 BQF131092:BQF131137 CAB131092:CAB131137 CJX131092:CJX131137 CTT131092:CTT131137 DDP131092:DDP131137 DNL131092:DNL131137 DXH131092:DXH131137 EHD131092:EHD131137 EQZ131092:EQZ131137 FAV131092:FAV131137 FKR131092:FKR131137 FUN131092:FUN131137 GEJ131092:GEJ131137 GOF131092:GOF131137 GYB131092:GYB131137 HHX131092:HHX131137 HRT131092:HRT131137 IBP131092:IBP131137 ILL131092:ILL131137 IVH131092:IVH131137 JFD131092:JFD131137 JOZ131092:JOZ131137 JYV131092:JYV131137 KIR131092:KIR131137 KSN131092:KSN131137 LCJ131092:LCJ131137 LMF131092:LMF131137 LWB131092:LWB131137 MFX131092:MFX131137 MPT131092:MPT131137 MZP131092:MZP131137 NJL131092:NJL131137 NTH131092:NTH131137 ODD131092:ODD131137 OMZ131092:OMZ131137 OWV131092:OWV131137 PGR131092:PGR131137 PQN131092:PQN131137 QAJ131092:QAJ131137 QKF131092:QKF131137 QUB131092:QUB131137 RDX131092:RDX131137 RNT131092:RNT131137 RXP131092:RXP131137 SHL131092:SHL131137 SRH131092:SRH131137 TBD131092:TBD131137 TKZ131092:TKZ131137 TUV131092:TUV131137 UER131092:UER131137 UON131092:UON131137 UYJ131092:UYJ131137 VIF131092:VIF131137 VSB131092:VSB131137 WBX131092:WBX131137 WLT131092:WLT131137 WVP131092:WVP131137 H196628:H196673 JD196628:JD196673 SZ196628:SZ196673 ACV196628:ACV196673 AMR196628:AMR196673 AWN196628:AWN196673 BGJ196628:BGJ196673 BQF196628:BQF196673 CAB196628:CAB196673 CJX196628:CJX196673 CTT196628:CTT196673 DDP196628:DDP196673 DNL196628:DNL196673 DXH196628:DXH196673 EHD196628:EHD196673 EQZ196628:EQZ196673 FAV196628:FAV196673 FKR196628:FKR196673 FUN196628:FUN196673 GEJ196628:GEJ196673 GOF196628:GOF196673 GYB196628:GYB196673 HHX196628:HHX196673 HRT196628:HRT196673 IBP196628:IBP196673 ILL196628:ILL196673 IVH196628:IVH196673 JFD196628:JFD196673 JOZ196628:JOZ196673 JYV196628:JYV196673 KIR196628:KIR196673 KSN196628:KSN196673 LCJ196628:LCJ196673 LMF196628:LMF196673 LWB196628:LWB196673 MFX196628:MFX196673 MPT196628:MPT196673 MZP196628:MZP196673 NJL196628:NJL196673 NTH196628:NTH196673 ODD196628:ODD196673 OMZ196628:OMZ196673 OWV196628:OWV196673 PGR196628:PGR196673 PQN196628:PQN196673 QAJ196628:QAJ196673 QKF196628:QKF196673 QUB196628:QUB196673 RDX196628:RDX196673 RNT196628:RNT196673 RXP196628:RXP196673 SHL196628:SHL196673 SRH196628:SRH196673 TBD196628:TBD196673 TKZ196628:TKZ196673 TUV196628:TUV196673 UER196628:UER196673 UON196628:UON196673 UYJ196628:UYJ196673 VIF196628:VIF196673 VSB196628:VSB196673 WBX196628:WBX196673 WLT196628:WLT196673 WVP196628:WVP196673 H262164:H262209 JD262164:JD262209 SZ262164:SZ262209 ACV262164:ACV262209 AMR262164:AMR262209 AWN262164:AWN262209 BGJ262164:BGJ262209 BQF262164:BQF262209 CAB262164:CAB262209 CJX262164:CJX262209 CTT262164:CTT262209 DDP262164:DDP262209 DNL262164:DNL262209 DXH262164:DXH262209 EHD262164:EHD262209 EQZ262164:EQZ262209 FAV262164:FAV262209 FKR262164:FKR262209 FUN262164:FUN262209 GEJ262164:GEJ262209 GOF262164:GOF262209 GYB262164:GYB262209 HHX262164:HHX262209 HRT262164:HRT262209 IBP262164:IBP262209 ILL262164:ILL262209 IVH262164:IVH262209 JFD262164:JFD262209 JOZ262164:JOZ262209 JYV262164:JYV262209 KIR262164:KIR262209 KSN262164:KSN262209 LCJ262164:LCJ262209 LMF262164:LMF262209 LWB262164:LWB262209 MFX262164:MFX262209 MPT262164:MPT262209 MZP262164:MZP262209 NJL262164:NJL262209 NTH262164:NTH262209 ODD262164:ODD262209 OMZ262164:OMZ262209 OWV262164:OWV262209 PGR262164:PGR262209 PQN262164:PQN262209 QAJ262164:QAJ262209 QKF262164:QKF262209 QUB262164:QUB262209 RDX262164:RDX262209 RNT262164:RNT262209 RXP262164:RXP262209 SHL262164:SHL262209 SRH262164:SRH262209 TBD262164:TBD262209 TKZ262164:TKZ262209 TUV262164:TUV262209 UER262164:UER262209 UON262164:UON262209 UYJ262164:UYJ262209 VIF262164:VIF262209 VSB262164:VSB262209 WBX262164:WBX262209 WLT262164:WLT262209 WVP262164:WVP262209 H327700:H327745 JD327700:JD327745 SZ327700:SZ327745 ACV327700:ACV327745 AMR327700:AMR327745 AWN327700:AWN327745 BGJ327700:BGJ327745 BQF327700:BQF327745 CAB327700:CAB327745 CJX327700:CJX327745 CTT327700:CTT327745 DDP327700:DDP327745 DNL327700:DNL327745 DXH327700:DXH327745 EHD327700:EHD327745 EQZ327700:EQZ327745 FAV327700:FAV327745 FKR327700:FKR327745 FUN327700:FUN327745 GEJ327700:GEJ327745 GOF327700:GOF327745 GYB327700:GYB327745 HHX327700:HHX327745 HRT327700:HRT327745 IBP327700:IBP327745 ILL327700:ILL327745 IVH327700:IVH327745 JFD327700:JFD327745 JOZ327700:JOZ327745 JYV327700:JYV327745 KIR327700:KIR327745 KSN327700:KSN327745 LCJ327700:LCJ327745 LMF327700:LMF327745 LWB327700:LWB327745 MFX327700:MFX327745 MPT327700:MPT327745 MZP327700:MZP327745 NJL327700:NJL327745 NTH327700:NTH327745 ODD327700:ODD327745 OMZ327700:OMZ327745 OWV327700:OWV327745 PGR327700:PGR327745 PQN327700:PQN327745 QAJ327700:QAJ327745 QKF327700:QKF327745 QUB327700:QUB327745 RDX327700:RDX327745 RNT327700:RNT327745 RXP327700:RXP327745 SHL327700:SHL327745 SRH327700:SRH327745 TBD327700:TBD327745 TKZ327700:TKZ327745 TUV327700:TUV327745 UER327700:UER327745 UON327700:UON327745 UYJ327700:UYJ327745 VIF327700:VIF327745 VSB327700:VSB327745 WBX327700:WBX327745 WLT327700:WLT327745 WVP327700:WVP327745 H393236:H393281 JD393236:JD393281 SZ393236:SZ393281 ACV393236:ACV393281 AMR393236:AMR393281 AWN393236:AWN393281 BGJ393236:BGJ393281 BQF393236:BQF393281 CAB393236:CAB393281 CJX393236:CJX393281 CTT393236:CTT393281 DDP393236:DDP393281 DNL393236:DNL393281 DXH393236:DXH393281 EHD393236:EHD393281 EQZ393236:EQZ393281 FAV393236:FAV393281 FKR393236:FKR393281 FUN393236:FUN393281 GEJ393236:GEJ393281 GOF393236:GOF393281 GYB393236:GYB393281 HHX393236:HHX393281 HRT393236:HRT393281 IBP393236:IBP393281 ILL393236:ILL393281 IVH393236:IVH393281 JFD393236:JFD393281 JOZ393236:JOZ393281 JYV393236:JYV393281 KIR393236:KIR393281 KSN393236:KSN393281 LCJ393236:LCJ393281 LMF393236:LMF393281 LWB393236:LWB393281 MFX393236:MFX393281 MPT393236:MPT393281 MZP393236:MZP393281 NJL393236:NJL393281 NTH393236:NTH393281 ODD393236:ODD393281 OMZ393236:OMZ393281 OWV393236:OWV393281 PGR393236:PGR393281 PQN393236:PQN393281 QAJ393236:QAJ393281 QKF393236:QKF393281 QUB393236:QUB393281 RDX393236:RDX393281 RNT393236:RNT393281 RXP393236:RXP393281 SHL393236:SHL393281 SRH393236:SRH393281 TBD393236:TBD393281 TKZ393236:TKZ393281 TUV393236:TUV393281 UER393236:UER393281 UON393236:UON393281 UYJ393236:UYJ393281 VIF393236:VIF393281 VSB393236:VSB393281 WBX393236:WBX393281 WLT393236:WLT393281 WVP393236:WVP393281 H458772:H458817 JD458772:JD458817 SZ458772:SZ458817 ACV458772:ACV458817 AMR458772:AMR458817 AWN458772:AWN458817 BGJ458772:BGJ458817 BQF458772:BQF458817 CAB458772:CAB458817 CJX458772:CJX458817 CTT458772:CTT458817 DDP458772:DDP458817 DNL458772:DNL458817 DXH458772:DXH458817 EHD458772:EHD458817 EQZ458772:EQZ458817 FAV458772:FAV458817 FKR458772:FKR458817 FUN458772:FUN458817 GEJ458772:GEJ458817 GOF458772:GOF458817 GYB458772:GYB458817 HHX458772:HHX458817 HRT458772:HRT458817 IBP458772:IBP458817 ILL458772:ILL458817 IVH458772:IVH458817 JFD458772:JFD458817 JOZ458772:JOZ458817 JYV458772:JYV458817 KIR458772:KIR458817 KSN458772:KSN458817 LCJ458772:LCJ458817 LMF458772:LMF458817 LWB458772:LWB458817 MFX458772:MFX458817 MPT458772:MPT458817 MZP458772:MZP458817 NJL458772:NJL458817 NTH458772:NTH458817 ODD458772:ODD458817 OMZ458772:OMZ458817 OWV458772:OWV458817 PGR458772:PGR458817 PQN458772:PQN458817 QAJ458772:QAJ458817 QKF458772:QKF458817 QUB458772:QUB458817 RDX458772:RDX458817 RNT458772:RNT458817 RXP458772:RXP458817 SHL458772:SHL458817 SRH458772:SRH458817 TBD458772:TBD458817 TKZ458772:TKZ458817 TUV458772:TUV458817 UER458772:UER458817 UON458772:UON458817 UYJ458772:UYJ458817 VIF458772:VIF458817 VSB458772:VSB458817 WBX458772:WBX458817 WLT458772:WLT458817 WVP458772:WVP458817 H524308:H524353 JD524308:JD524353 SZ524308:SZ524353 ACV524308:ACV524353 AMR524308:AMR524353 AWN524308:AWN524353 BGJ524308:BGJ524353 BQF524308:BQF524353 CAB524308:CAB524353 CJX524308:CJX524353 CTT524308:CTT524353 DDP524308:DDP524353 DNL524308:DNL524353 DXH524308:DXH524353 EHD524308:EHD524353 EQZ524308:EQZ524353 FAV524308:FAV524353 FKR524308:FKR524353 FUN524308:FUN524353 GEJ524308:GEJ524353 GOF524308:GOF524353 GYB524308:GYB524353 HHX524308:HHX524353 HRT524308:HRT524353 IBP524308:IBP524353 ILL524308:ILL524353 IVH524308:IVH524353 JFD524308:JFD524353 JOZ524308:JOZ524353 JYV524308:JYV524353 KIR524308:KIR524353 KSN524308:KSN524353 LCJ524308:LCJ524353 LMF524308:LMF524353 LWB524308:LWB524353 MFX524308:MFX524353 MPT524308:MPT524353 MZP524308:MZP524353 NJL524308:NJL524353 NTH524308:NTH524353 ODD524308:ODD524353 OMZ524308:OMZ524353 OWV524308:OWV524353 PGR524308:PGR524353 PQN524308:PQN524353 QAJ524308:QAJ524353 QKF524308:QKF524353 QUB524308:QUB524353 RDX524308:RDX524353 RNT524308:RNT524353 RXP524308:RXP524353 SHL524308:SHL524353 SRH524308:SRH524353 TBD524308:TBD524353 TKZ524308:TKZ524353 TUV524308:TUV524353 UER524308:UER524353 UON524308:UON524353 UYJ524308:UYJ524353 VIF524308:VIF524353 VSB524308:VSB524353 WBX524308:WBX524353 WLT524308:WLT524353 WVP524308:WVP524353 H589844:H589889 JD589844:JD589889 SZ589844:SZ589889 ACV589844:ACV589889 AMR589844:AMR589889 AWN589844:AWN589889 BGJ589844:BGJ589889 BQF589844:BQF589889 CAB589844:CAB589889 CJX589844:CJX589889 CTT589844:CTT589889 DDP589844:DDP589889 DNL589844:DNL589889 DXH589844:DXH589889 EHD589844:EHD589889 EQZ589844:EQZ589889 FAV589844:FAV589889 FKR589844:FKR589889 FUN589844:FUN589889 GEJ589844:GEJ589889 GOF589844:GOF589889 GYB589844:GYB589889 HHX589844:HHX589889 HRT589844:HRT589889 IBP589844:IBP589889 ILL589844:ILL589889 IVH589844:IVH589889 JFD589844:JFD589889 JOZ589844:JOZ589889 JYV589844:JYV589889 KIR589844:KIR589889 KSN589844:KSN589889 LCJ589844:LCJ589889 LMF589844:LMF589889 LWB589844:LWB589889 MFX589844:MFX589889 MPT589844:MPT589889 MZP589844:MZP589889 NJL589844:NJL589889 NTH589844:NTH589889 ODD589844:ODD589889 OMZ589844:OMZ589889 OWV589844:OWV589889 PGR589844:PGR589889 PQN589844:PQN589889 QAJ589844:QAJ589889 QKF589844:QKF589889 QUB589844:QUB589889 RDX589844:RDX589889 RNT589844:RNT589889 RXP589844:RXP589889 SHL589844:SHL589889 SRH589844:SRH589889 TBD589844:TBD589889 TKZ589844:TKZ589889 TUV589844:TUV589889 UER589844:UER589889 UON589844:UON589889 UYJ589844:UYJ589889 VIF589844:VIF589889 VSB589844:VSB589889 WBX589844:WBX589889 WLT589844:WLT589889 WVP589844:WVP589889 H655380:H655425 JD655380:JD655425 SZ655380:SZ655425 ACV655380:ACV655425 AMR655380:AMR655425 AWN655380:AWN655425 BGJ655380:BGJ655425 BQF655380:BQF655425 CAB655380:CAB655425 CJX655380:CJX655425 CTT655380:CTT655425 DDP655380:DDP655425 DNL655380:DNL655425 DXH655380:DXH655425 EHD655380:EHD655425 EQZ655380:EQZ655425 FAV655380:FAV655425 FKR655380:FKR655425 FUN655380:FUN655425 GEJ655380:GEJ655425 GOF655380:GOF655425 GYB655380:GYB655425 HHX655380:HHX655425 HRT655380:HRT655425 IBP655380:IBP655425 ILL655380:ILL655425 IVH655380:IVH655425 JFD655380:JFD655425 JOZ655380:JOZ655425 JYV655380:JYV655425 KIR655380:KIR655425 KSN655380:KSN655425 LCJ655380:LCJ655425 LMF655380:LMF655425 LWB655380:LWB655425 MFX655380:MFX655425 MPT655380:MPT655425 MZP655380:MZP655425 NJL655380:NJL655425 NTH655380:NTH655425 ODD655380:ODD655425 OMZ655380:OMZ655425 OWV655380:OWV655425 PGR655380:PGR655425 PQN655380:PQN655425 QAJ655380:QAJ655425 QKF655380:QKF655425 QUB655380:QUB655425 RDX655380:RDX655425 RNT655380:RNT655425 RXP655380:RXP655425 SHL655380:SHL655425 SRH655380:SRH655425 TBD655380:TBD655425 TKZ655380:TKZ655425 TUV655380:TUV655425 UER655380:UER655425 UON655380:UON655425 UYJ655380:UYJ655425 VIF655380:VIF655425 VSB655380:VSB655425 WBX655380:WBX655425 WLT655380:WLT655425 WVP655380:WVP655425 H720916:H720961 JD720916:JD720961 SZ720916:SZ720961 ACV720916:ACV720961 AMR720916:AMR720961 AWN720916:AWN720961 BGJ720916:BGJ720961 BQF720916:BQF720961 CAB720916:CAB720961 CJX720916:CJX720961 CTT720916:CTT720961 DDP720916:DDP720961 DNL720916:DNL720961 DXH720916:DXH720961 EHD720916:EHD720961 EQZ720916:EQZ720961 FAV720916:FAV720961 FKR720916:FKR720961 FUN720916:FUN720961 GEJ720916:GEJ720961 GOF720916:GOF720961 GYB720916:GYB720961 HHX720916:HHX720961 HRT720916:HRT720961 IBP720916:IBP720961 ILL720916:ILL720961 IVH720916:IVH720961 JFD720916:JFD720961 JOZ720916:JOZ720961 JYV720916:JYV720961 KIR720916:KIR720961 KSN720916:KSN720961 LCJ720916:LCJ720961 LMF720916:LMF720961 LWB720916:LWB720961 MFX720916:MFX720961 MPT720916:MPT720961 MZP720916:MZP720961 NJL720916:NJL720961 NTH720916:NTH720961 ODD720916:ODD720961 OMZ720916:OMZ720961 OWV720916:OWV720961 PGR720916:PGR720961 PQN720916:PQN720961 QAJ720916:QAJ720961 QKF720916:QKF720961 QUB720916:QUB720961 RDX720916:RDX720961 RNT720916:RNT720961 RXP720916:RXP720961 SHL720916:SHL720961 SRH720916:SRH720961 TBD720916:TBD720961 TKZ720916:TKZ720961 TUV720916:TUV720961 UER720916:UER720961 UON720916:UON720961 UYJ720916:UYJ720961 VIF720916:VIF720961 VSB720916:VSB720961 WBX720916:WBX720961 WLT720916:WLT720961 WVP720916:WVP720961 H786452:H786497 JD786452:JD786497 SZ786452:SZ786497 ACV786452:ACV786497 AMR786452:AMR786497 AWN786452:AWN786497 BGJ786452:BGJ786497 BQF786452:BQF786497 CAB786452:CAB786497 CJX786452:CJX786497 CTT786452:CTT786497 DDP786452:DDP786497 DNL786452:DNL786497 DXH786452:DXH786497 EHD786452:EHD786497 EQZ786452:EQZ786497 FAV786452:FAV786497 FKR786452:FKR786497 FUN786452:FUN786497 GEJ786452:GEJ786497 GOF786452:GOF786497 GYB786452:GYB786497 HHX786452:HHX786497 HRT786452:HRT786497 IBP786452:IBP786497 ILL786452:ILL786497 IVH786452:IVH786497 JFD786452:JFD786497 JOZ786452:JOZ786497 JYV786452:JYV786497 KIR786452:KIR786497 KSN786452:KSN786497 LCJ786452:LCJ786497 LMF786452:LMF786497 LWB786452:LWB786497 MFX786452:MFX786497 MPT786452:MPT786497 MZP786452:MZP786497 NJL786452:NJL786497 NTH786452:NTH786497 ODD786452:ODD786497 OMZ786452:OMZ786497 OWV786452:OWV786497 PGR786452:PGR786497 PQN786452:PQN786497 QAJ786452:QAJ786497 QKF786452:QKF786497 QUB786452:QUB786497 RDX786452:RDX786497 RNT786452:RNT786497 RXP786452:RXP786497 SHL786452:SHL786497 SRH786452:SRH786497 TBD786452:TBD786497 TKZ786452:TKZ786497 TUV786452:TUV786497 UER786452:UER786497 UON786452:UON786497 UYJ786452:UYJ786497 VIF786452:VIF786497 VSB786452:VSB786497 WBX786452:WBX786497 WLT786452:WLT786497 WVP786452:WVP786497 H851988:H852033 JD851988:JD852033 SZ851988:SZ852033 ACV851988:ACV852033 AMR851988:AMR852033 AWN851988:AWN852033 BGJ851988:BGJ852033 BQF851988:BQF852033 CAB851988:CAB852033 CJX851988:CJX852033 CTT851988:CTT852033 DDP851988:DDP852033 DNL851988:DNL852033 DXH851988:DXH852033 EHD851988:EHD852033 EQZ851988:EQZ852033 FAV851988:FAV852033 FKR851988:FKR852033 FUN851988:FUN852033 GEJ851988:GEJ852033 GOF851988:GOF852033 GYB851988:GYB852033 HHX851988:HHX852033 HRT851988:HRT852033 IBP851988:IBP852033 ILL851988:ILL852033 IVH851988:IVH852033 JFD851988:JFD852033 JOZ851988:JOZ852033 JYV851988:JYV852033 KIR851988:KIR852033 KSN851988:KSN852033 LCJ851988:LCJ852033 LMF851988:LMF852033 LWB851988:LWB852033 MFX851988:MFX852033 MPT851988:MPT852033 MZP851988:MZP852033 NJL851988:NJL852033 NTH851988:NTH852033 ODD851988:ODD852033 OMZ851988:OMZ852033 OWV851988:OWV852033 PGR851988:PGR852033 PQN851988:PQN852033 QAJ851988:QAJ852033 QKF851988:QKF852033 QUB851988:QUB852033 RDX851988:RDX852033 RNT851988:RNT852033 RXP851988:RXP852033 SHL851988:SHL852033 SRH851988:SRH852033 TBD851988:TBD852033 TKZ851988:TKZ852033 TUV851988:TUV852033 UER851988:UER852033 UON851988:UON852033 UYJ851988:UYJ852033 VIF851988:VIF852033 VSB851988:VSB852033 WBX851988:WBX852033 WLT851988:WLT852033 WVP851988:WVP852033 H917524:H917569 JD917524:JD917569 SZ917524:SZ917569 ACV917524:ACV917569 AMR917524:AMR917569 AWN917524:AWN917569 BGJ917524:BGJ917569 BQF917524:BQF917569 CAB917524:CAB917569 CJX917524:CJX917569 CTT917524:CTT917569 DDP917524:DDP917569 DNL917524:DNL917569 DXH917524:DXH917569 EHD917524:EHD917569 EQZ917524:EQZ917569 FAV917524:FAV917569 FKR917524:FKR917569 FUN917524:FUN917569 GEJ917524:GEJ917569 GOF917524:GOF917569 GYB917524:GYB917569 HHX917524:HHX917569 HRT917524:HRT917569 IBP917524:IBP917569 ILL917524:ILL917569 IVH917524:IVH917569 JFD917524:JFD917569 JOZ917524:JOZ917569 JYV917524:JYV917569 KIR917524:KIR917569 KSN917524:KSN917569 LCJ917524:LCJ917569 LMF917524:LMF917569 LWB917524:LWB917569 MFX917524:MFX917569 MPT917524:MPT917569 MZP917524:MZP917569 NJL917524:NJL917569 NTH917524:NTH917569 ODD917524:ODD917569 OMZ917524:OMZ917569 OWV917524:OWV917569 PGR917524:PGR917569 PQN917524:PQN917569 QAJ917524:QAJ917569 QKF917524:QKF917569 QUB917524:QUB917569 RDX917524:RDX917569 RNT917524:RNT917569 RXP917524:RXP917569 SHL917524:SHL917569 SRH917524:SRH917569 TBD917524:TBD917569 TKZ917524:TKZ917569 TUV917524:TUV917569 UER917524:UER917569 UON917524:UON917569 UYJ917524:UYJ917569 VIF917524:VIF917569 VSB917524:VSB917569 WBX917524:WBX917569 WLT917524:WLT917569 WVP917524:WVP917569 H983060:H983105 JD983060:JD983105 SZ983060:SZ983105 ACV983060:ACV983105 AMR983060:AMR983105 AWN983060:AWN983105 BGJ983060:BGJ983105 BQF983060:BQF983105 CAB983060:CAB983105 CJX983060:CJX983105 CTT983060:CTT983105 DDP983060:DDP983105 DNL983060:DNL983105 DXH983060:DXH983105 EHD983060:EHD983105 EQZ983060:EQZ983105 FAV983060:FAV983105 FKR983060:FKR983105 FUN983060:FUN983105 GEJ983060:GEJ983105 GOF983060:GOF983105 GYB983060:GYB983105 HHX983060:HHX983105 HRT983060:HRT983105 IBP983060:IBP983105 ILL983060:ILL983105 IVH983060:IVH983105 JFD983060:JFD983105 JOZ983060:JOZ983105 JYV983060:JYV983105 KIR983060:KIR983105 KSN983060:KSN983105 LCJ983060:LCJ983105 LMF983060:LMF983105 LWB983060:LWB983105 MFX983060:MFX983105 MPT983060:MPT983105 MZP983060:MZP983105 NJL983060:NJL983105 NTH983060:NTH983105 ODD983060:ODD983105 OMZ983060:OMZ983105 OWV983060:OWV983105 PGR983060:PGR983105 PQN983060:PQN983105 QAJ983060:QAJ983105 QKF983060:QKF983105 QUB983060:QUB983105 RDX983060:RDX983105 RNT983060:RNT983105 RXP983060:RXP983105 SHL983060:SHL983105 SRH983060:SRH983105 TBD983060:TBD983105 TKZ983060:TKZ983105 TUV983060:TUV983105 UER983060:UER983105 UON983060:UON983105 UYJ983060:UYJ983105 VIF983060:VIF983105 VSB983060:VSB983105 WBX983060:WBX983105 WLT983060:WLT983105 WVP983060:WVP983105 G6:G76 IW6:IY76 SS6:SU76 ACO6:ACQ76 AMK6:AMM76 AWG6:AWI76 BGC6:BGE76 BPY6:BQA76 BZU6:BZW76 CJQ6:CJS76 CTM6:CTO76 DDI6:DDK76 DNE6:DNG76 DXA6:DXC76 EGW6:EGY76 EQS6:EQU76 FAO6:FAQ76 FKK6:FKM76 FUG6:FUI76 GEC6:GEE76 GNY6:GOA76 GXU6:GXW76 HHQ6:HHS76 HRM6:HRO76 IBI6:IBK76 ILE6:ILG76 IVA6:IVC76 JEW6:JEY76 JOS6:JOU76 JYO6:JYQ76 KIK6:KIM76 KSG6:KSI76 LCC6:LCE76 LLY6:LMA76 LVU6:LVW76 MFQ6:MFS76 MPM6:MPO76 MZI6:MZK76 NJE6:NJG76 NTA6:NTC76 OCW6:OCY76 OMS6:OMU76 OWO6:OWQ76 PGK6:PGM76 PQG6:PQI76 QAC6:QAE76 QJY6:QKA76 QTU6:QTW76 RDQ6:RDS76 RNM6:RNO76 RXI6:RXK76 SHE6:SHG76 SRA6:SRC76 TAW6:TAY76 TKS6:TKU76 TUO6:TUQ76 UEK6:UEM76 UOG6:UOI76 UYC6:UYE76 VHY6:VIA76 VRU6:VRW76 WBQ6:WBS76 WLM6:WLO76 WVI6:WVK76 A65555:C65612 IW65555:IY65612 SS65555:SU65612 ACO65555:ACQ65612 AMK65555:AMM65612 AWG65555:AWI65612 BGC65555:BGE65612 BPY65555:BQA65612 BZU65555:BZW65612 CJQ65555:CJS65612 CTM65555:CTO65612 DDI65555:DDK65612 DNE65555:DNG65612 DXA65555:DXC65612 EGW65555:EGY65612 EQS65555:EQU65612 FAO65555:FAQ65612 FKK65555:FKM65612 FUG65555:FUI65612 GEC65555:GEE65612 GNY65555:GOA65612 GXU65555:GXW65612 HHQ65555:HHS65612 HRM65555:HRO65612 IBI65555:IBK65612 ILE65555:ILG65612 IVA65555:IVC65612 JEW65555:JEY65612 JOS65555:JOU65612 JYO65555:JYQ65612 KIK65555:KIM65612 KSG65555:KSI65612 LCC65555:LCE65612 LLY65555:LMA65612 LVU65555:LVW65612 MFQ65555:MFS65612 MPM65555:MPO65612 MZI65555:MZK65612 NJE65555:NJG65612 NTA65555:NTC65612 OCW65555:OCY65612 OMS65555:OMU65612 OWO65555:OWQ65612 PGK65555:PGM65612 PQG65555:PQI65612 QAC65555:QAE65612 QJY65555:QKA65612 QTU65555:QTW65612 RDQ65555:RDS65612 RNM65555:RNO65612 RXI65555:RXK65612 SHE65555:SHG65612 SRA65555:SRC65612 TAW65555:TAY65612 TKS65555:TKU65612 TUO65555:TUQ65612 UEK65555:UEM65612 UOG65555:UOI65612 UYC65555:UYE65612 VHY65555:VIA65612 VRU65555:VRW65612 WBQ65555:WBS65612 WLM65555:WLO65612 WVI65555:WVK65612 A131091:C131148 IW131091:IY131148 SS131091:SU131148 ACO131091:ACQ131148 AMK131091:AMM131148 AWG131091:AWI131148 BGC131091:BGE131148 BPY131091:BQA131148 BZU131091:BZW131148 CJQ131091:CJS131148 CTM131091:CTO131148 DDI131091:DDK131148 DNE131091:DNG131148 DXA131091:DXC131148 EGW131091:EGY131148 EQS131091:EQU131148 FAO131091:FAQ131148 FKK131091:FKM131148 FUG131091:FUI131148 GEC131091:GEE131148 GNY131091:GOA131148 GXU131091:GXW131148 HHQ131091:HHS131148 HRM131091:HRO131148 IBI131091:IBK131148 ILE131091:ILG131148 IVA131091:IVC131148 JEW131091:JEY131148 JOS131091:JOU131148 JYO131091:JYQ131148 KIK131091:KIM131148 KSG131091:KSI131148 LCC131091:LCE131148 LLY131091:LMA131148 LVU131091:LVW131148 MFQ131091:MFS131148 MPM131091:MPO131148 MZI131091:MZK131148 NJE131091:NJG131148 NTA131091:NTC131148 OCW131091:OCY131148 OMS131091:OMU131148 OWO131091:OWQ131148 PGK131091:PGM131148 PQG131091:PQI131148 QAC131091:QAE131148 QJY131091:QKA131148 QTU131091:QTW131148 RDQ131091:RDS131148 RNM131091:RNO131148 RXI131091:RXK131148 SHE131091:SHG131148 SRA131091:SRC131148 TAW131091:TAY131148 TKS131091:TKU131148 TUO131091:TUQ131148 UEK131091:UEM131148 UOG131091:UOI131148 UYC131091:UYE131148 VHY131091:VIA131148 VRU131091:VRW131148 WBQ131091:WBS131148 WLM131091:WLO131148 WVI131091:WVK131148 A196627:C196684 IW196627:IY196684 SS196627:SU196684 ACO196627:ACQ196684 AMK196627:AMM196684 AWG196627:AWI196684 BGC196627:BGE196684 BPY196627:BQA196684 BZU196627:BZW196684 CJQ196627:CJS196684 CTM196627:CTO196684 DDI196627:DDK196684 DNE196627:DNG196684 DXA196627:DXC196684 EGW196627:EGY196684 EQS196627:EQU196684 FAO196627:FAQ196684 FKK196627:FKM196684 FUG196627:FUI196684 GEC196627:GEE196684 GNY196627:GOA196684 GXU196627:GXW196684 HHQ196627:HHS196684 HRM196627:HRO196684 IBI196627:IBK196684 ILE196627:ILG196684 IVA196627:IVC196684 JEW196627:JEY196684 JOS196627:JOU196684 JYO196627:JYQ196684 KIK196627:KIM196684 KSG196627:KSI196684 LCC196627:LCE196684 LLY196627:LMA196684 LVU196627:LVW196684 MFQ196627:MFS196684 MPM196627:MPO196684 MZI196627:MZK196684 NJE196627:NJG196684 NTA196627:NTC196684 OCW196627:OCY196684 OMS196627:OMU196684 OWO196627:OWQ196684 PGK196627:PGM196684 PQG196627:PQI196684 QAC196627:QAE196684 QJY196627:QKA196684 QTU196627:QTW196684 RDQ196627:RDS196684 RNM196627:RNO196684 RXI196627:RXK196684 SHE196627:SHG196684 SRA196627:SRC196684 TAW196627:TAY196684 TKS196627:TKU196684 TUO196627:TUQ196684 UEK196627:UEM196684 UOG196627:UOI196684 UYC196627:UYE196684 VHY196627:VIA196684 VRU196627:VRW196684 WBQ196627:WBS196684 WLM196627:WLO196684 WVI196627:WVK196684 A262163:C262220 IW262163:IY262220 SS262163:SU262220 ACO262163:ACQ262220 AMK262163:AMM262220 AWG262163:AWI262220 BGC262163:BGE262220 BPY262163:BQA262220 BZU262163:BZW262220 CJQ262163:CJS262220 CTM262163:CTO262220 DDI262163:DDK262220 DNE262163:DNG262220 DXA262163:DXC262220 EGW262163:EGY262220 EQS262163:EQU262220 FAO262163:FAQ262220 FKK262163:FKM262220 FUG262163:FUI262220 GEC262163:GEE262220 GNY262163:GOA262220 GXU262163:GXW262220 HHQ262163:HHS262220 HRM262163:HRO262220 IBI262163:IBK262220 ILE262163:ILG262220 IVA262163:IVC262220 JEW262163:JEY262220 JOS262163:JOU262220 JYO262163:JYQ262220 KIK262163:KIM262220 KSG262163:KSI262220 LCC262163:LCE262220 LLY262163:LMA262220 LVU262163:LVW262220 MFQ262163:MFS262220 MPM262163:MPO262220 MZI262163:MZK262220 NJE262163:NJG262220 NTA262163:NTC262220 OCW262163:OCY262220 OMS262163:OMU262220 OWO262163:OWQ262220 PGK262163:PGM262220 PQG262163:PQI262220 QAC262163:QAE262220 QJY262163:QKA262220 QTU262163:QTW262220 RDQ262163:RDS262220 RNM262163:RNO262220 RXI262163:RXK262220 SHE262163:SHG262220 SRA262163:SRC262220 TAW262163:TAY262220 TKS262163:TKU262220 TUO262163:TUQ262220 UEK262163:UEM262220 UOG262163:UOI262220 UYC262163:UYE262220 VHY262163:VIA262220 VRU262163:VRW262220 WBQ262163:WBS262220 WLM262163:WLO262220 WVI262163:WVK262220 A327699:C327756 IW327699:IY327756 SS327699:SU327756 ACO327699:ACQ327756 AMK327699:AMM327756 AWG327699:AWI327756 BGC327699:BGE327756 BPY327699:BQA327756 BZU327699:BZW327756 CJQ327699:CJS327756 CTM327699:CTO327756 DDI327699:DDK327756 DNE327699:DNG327756 DXA327699:DXC327756 EGW327699:EGY327756 EQS327699:EQU327756 FAO327699:FAQ327756 FKK327699:FKM327756 FUG327699:FUI327756 GEC327699:GEE327756 GNY327699:GOA327756 GXU327699:GXW327756 HHQ327699:HHS327756 HRM327699:HRO327756 IBI327699:IBK327756 ILE327699:ILG327756 IVA327699:IVC327756 JEW327699:JEY327756 JOS327699:JOU327756 JYO327699:JYQ327756 KIK327699:KIM327756 KSG327699:KSI327756 LCC327699:LCE327756 LLY327699:LMA327756 LVU327699:LVW327756 MFQ327699:MFS327756 MPM327699:MPO327756 MZI327699:MZK327756 NJE327699:NJG327756 NTA327699:NTC327756 OCW327699:OCY327756 OMS327699:OMU327756 OWO327699:OWQ327756 PGK327699:PGM327756 PQG327699:PQI327756 QAC327699:QAE327756 QJY327699:QKA327756 QTU327699:QTW327756 RDQ327699:RDS327756 RNM327699:RNO327756 RXI327699:RXK327756 SHE327699:SHG327756 SRA327699:SRC327756 TAW327699:TAY327756 TKS327699:TKU327756 TUO327699:TUQ327756 UEK327699:UEM327756 UOG327699:UOI327756 UYC327699:UYE327756 VHY327699:VIA327756 VRU327699:VRW327756 WBQ327699:WBS327756 WLM327699:WLO327756 WVI327699:WVK327756 A393235:C393292 IW393235:IY393292 SS393235:SU393292 ACO393235:ACQ393292 AMK393235:AMM393292 AWG393235:AWI393292 BGC393235:BGE393292 BPY393235:BQA393292 BZU393235:BZW393292 CJQ393235:CJS393292 CTM393235:CTO393292 DDI393235:DDK393292 DNE393235:DNG393292 DXA393235:DXC393292 EGW393235:EGY393292 EQS393235:EQU393292 FAO393235:FAQ393292 FKK393235:FKM393292 FUG393235:FUI393292 GEC393235:GEE393292 GNY393235:GOA393292 GXU393235:GXW393292 HHQ393235:HHS393292 HRM393235:HRO393292 IBI393235:IBK393292 ILE393235:ILG393292 IVA393235:IVC393292 JEW393235:JEY393292 JOS393235:JOU393292 JYO393235:JYQ393292 KIK393235:KIM393292 KSG393235:KSI393292 LCC393235:LCE393292 LLY393235:LMA393292 LVU393235:LVW393292 MFQ393235:MFS393292 MPM393235:MPO393292 MZI393235:MZK393292 NJE393235:NJG393292 NTA393235:NTC393292 OCW393235:OCY393292 OMS393235:OMU393292 OWO393235:OWQ393292 PGK393235:PGM393292 PQG393235:PQI393292 QAC393235:QAE393292 QJY393235:QKA393292 QTU393235:QTW393292 RDQ393235:RDS393292 RNM393235:RNO393292 RXI393235:RXK393292 SHE393235:SHG393292 SRA393235:SRC393292 TAW393235:TAY393292 TKS393235:TKU393292 TUO393235:TUQ393292 UEK393235:UEM393292 UOG393235:UOI393292 UYC393235:UYE393292 VHY393235:VIA393292 VRU393235:VRW393292 WBQ393235:WBS393292 WLM393235:WLO393292 WVI393235:WVK393292 A458771:C458828 IW458771:IY458828 SS458771:SU458828 ACO458771:ACQ458828 AMK458771:AMM458828 AWG458771:AWI458828 BGC458771:BGE458828 BPY458771:BQA458828 BZU458771:BZW458828 CJQ458771:CJS458828 CTM458771:CTO458828 DDI458771:DDK458828 DNE458771:DNG458828 DXA458771:DXC458828 EGW458771:EGY458828 EQS458771:EQU458828 FAO458771:FAQ458828 FKK458771:FKM458828 FUG458771:FUI458828 GEC458771:GEE458828 GNY458771:GOA458828 GXU458771:GXW458828 HHQ458771:HHS458828 HRM458771:HRO458828 IBI458771:IBK458828 ILE458771:ILG458828 IVA458771:IVC458828 JEW458771:JEY458828 JOS458771:JOU458828 JYO458771:JYQ458828 KIK458771:KIM458828 KSG458771:KSI458828 LCC458771:LCE458828 LLY458771:LMA458828 LVU458771:LVW458828 MFQ458771:MFS458828 MPM458771:MPO458828 MZI458771:MZK458828 NJE458771:NJG458828 NTA458771:NTC458828 OCW458771:OCY458828 OMS458771:OMU458828 OWO458771:OWQ458828 PGK458771:PGM458828 PQG458771:PQI458828 QAC458771:QAE458828 QJY458771:QKA458828 QTU458771:QTW458828 RDQ458771:RDS458828 RNM458771:RNO458828 RXI458771:RXK458828 SHE458771:SHG458828 SRA458771:SRC458828 TAW458771:TAY458828 TKS458771:TKU458828 TUO458771:TUQ458828 UEK458771:UEM458828 UOG458771:UOI458828 UYC458771:UYE458828 VHY458771:VIA458828 VRU458771:VRW458828 WBQ458771:WBS458828 WLM458771:WLO458828 WVI458771:WVK458828 A524307:C524364 IW524307:IY524364 SS524307:SU524364 ACO524307:ACQ524364 AMK524307:AMM524364 AWG524307:AWI524364 BGC524307:BGE524364 BPY524307:BQA524364 BZU524307:BZW524364 CJQ524307:CJS524364 CTM524307:CTO524364 DDI524307:DDK524364 DNE524307:DNG524364 DXA524307:DXC524364 EGW524307:EGY524364 EQS524307:EQU524364 FAO524307:FAQ524364 FKK524307:FKM524364 FUG524307:FUI524364 GEC524307:GEE524364 GNY524307:GOA524364 GXU524307:GXW524364 HHQ524307:HHS524364 HRM524307:HRO524364 IBI524307:IBK524364 ILE524307:ILG524364 IVA524307:IVC524364 JEW524307:JEY524364 JOS524307:JOU524364 JYO524307:JYQ524364 KIK524307:KIM524364 KSG524307:KSI524364 LCC524307:LCE524364 LLY524307:LMA524364 LVU524307:LVW524364 MFQ524307:MFS524364 MPM524307:MPO524364 MZI524307:MZK524364 NJE524307:NJG524364 NTA524307:NTC524364 OCW524307:OCY524364 OMS524307:OMU524364 OWO524307:OWQ524364 PGK524307:PGM524364 PQG524307:PQI524364 QAC524307:QAE524364 QJY524307:QKA524364 QTU524307:QTW524364 RDQ524307:RDS524364 RNM524307:RNO524364 RXI524307:RXK524364 SHE524307:SHG524364 SRA524307:SRC524364 TAW524307:TAY524364 TKS524307:TKU524364 TUO524307:TUQ524364 UEK524307:UEM524364 UOG524307:UOI524364 UYC524307:UYE524364 VHY524307:VIA524364 VRU524307:VRW524364 WBQ524307:WBS524364 WLM524307:WLO524364 WVI524307:WVK524364 A589843:C589900 IW589843:IY589900 SS589843:SU589900 ACO589843:ACQ589900 AMK589843:AMM589900 AWG589843:AWI589900 BGC589843:BGE589900 BPY589843:BQA589900 BZU589843:BZW589900 CJQ589843:CJS589900 CTM589843:CTO589900 DDI589843:DDK589900 DNE589843:DNG589900 DXA589843:DXC589900 EGW589843:EGY589900 EQS589843:EQU589900 FAO589843:FAQ589900 FKK589843:FKM589900 FUG589843:FUI589900 GEC589843:GEE589900 GNY589843:GOA589900 GXU589843:GXW589900 HHQ589843:HHS589900 HRM589843:HRO589900 IBI589843:IBK589900 ILE589843:ILG589900 IVA589843:IVC589900 JEW589843:JEY589900 JOS589843:JOU589900 JYO589843:JYQ589900 KIK589843:KIM589900 KSG589843:KSI589900 LCC589843:LCE589900 LLY589843:LMA589900 LVU589843:LVW589900 MFQ589843:MFS589900 MPM589843:MPO589900 MZI589843:MZK589900 NJE589843:NJG589900 NTA589843:NTC589900 OCW589843:OCY589900 OMS589843:OMU589900 OWO589843:OWQ589900 PGK589843:PGM589900 PQG589843:PQI589900 QAC589843:QAE589900 QJY589843:QKA589900 QTU589843:QTW589900 RDQ589843:RDS589900 RNM589843:RNO589900 RXI589843:RXK589900 SHE589843:SHG589900 SRA589843:SRC589900 TAW589843:TAY589900 TKS589843:TKU589900 TUO589843:TUQ589900 UEK589843:UEM589900 UOG589843:UOI589900 UYC589843:UYE589900 VHY589843:VIA589900 VRU589843:VRW589900 WBQ589843:WBS589900 WLM589843:WLO589900 WVI589843:WVK589900 A655379:C655436 IW655379:IY655436 SS655379:SU655436 ACO655379:ACQ655436 AMK655379:AMM655436 AWG655379:AWI655436 BGC655379:BGE655436 BPY655379:BQA655436 BZU655379:BZW655436 CJQ655379:CJS655436 CTM655379:CTO655436 DDI655379:DDK655436 DNE655379:DNG655436 DXA655379:DXC655436 EGW655379:EGY655436 EQS655379:EQU655436 FAO655379:FAQ655436 FKK655379:FKM655436 FUG655379:FUI655436 GEC655379:GEE655436 GNY655379:GOA655436 GXU655379:GXW655436 HHQ655379:HHS655436 HRM655379:HRO655436 IBI655379:IBK655436 ILE655379:ILG655436 IVA655379:IVC655436 JEW655379:JEY655436 JOS655379:JOU655436 JYO655379:JYQ655436 KIK655379:KIM655436 KSG655379:KSI655436 LCC655379:LCE655436 LLY655379:LMA655436 LVU655379:LVW655436 MFQ655379:MFS655436 MPM655379:MPO655436 MZI655379:MZK655436 NJE655379:NJG655436 NTA655379:NTC655436 OCW655379:OCY655436 OMS655379:OMU655436 OWO655379:OWQ655436 PGK655379:PGM655436 PQG655379:PQI655436 QAC655379:QAE655436 QJY655379:QKA655436 QTU655379:QTW655436 RDQ655379:RDS655436 RNM655379:RNO655436 RXI655379:RXK655436 SHE655379:SHG655436 SRA655379:SRC655436 TAW655379:TAY655436 TKS655379:TKU655436 TUO655379:TUQ655436 UEK655379:UEM655436 UOG655379:UOI655436 UYC655379:UYE655436 VHY655379:VIA655436 VRU655379:VRW655436 WBQ655379:WBS655436 WLM655379:WLO655436 WVI655379:WVK655436 A720915:C720972 IW720915:IY720972 SS720915:SU720972 ACO720915:ACQ720972 AMK720915:AMM720972 AWG720915:AWI720972 BGC720915:BGE720972 BPY720915:BQA720972 BZU720915:BZW720972 CJQ720915:CJS720972 CTM720915:CTO720972 DDI720915:DDK720972 DNE720915:DNG720972 DXA720915:DXC720972 EGW720915:EGY720972 EQS720915:EQU720972 FAO720915:FAQ720972 FKK720915:FKM720972 FUG720915:FUI720972 GEC720915:GEE720972 GNY720915:GOA720972 GXU720915:GXW720972 HHQ720915:HHS720972 HRM720915:HRO720972 IBI720915:IBK720972 ILE720915:ILG720972 IVA720915:IVC720972 JEW720915:JEY720972 JOS720915:JOU720972 JYO720915:JYQ720972 KIK720915:KIM720972 KSG720915:KSI720972 LCC720915:LCE720972 LLY720915:LMA720972 LVU720915:LVW720972 MFQ720915:MFS720972 MPM720915:MPO720972 MZI720915:MZK720972 NJE720915:NJG720972 NTA720915:NTC720972 OCW720915:OCY720972 OMS720915:OMU720972 OWO720915:OWQ720972 PGK720915:PGM720972 PQG720915:PQI720972 QAC720915:QAE720972 QJY720915:QKA720972 QTU720915:QTW720972 RDQ720915:RDS720972 RNM720915:RNO720972 RXI720915:RXK720972 SHE720915:SHG720972 SRA720915:SRC720972 TAW720915:TAY720972 TKS720915:TKU720972 TUO720915:TUQ720972 UEK720915:UEM720972 UOG720915:UOI720972 UYC720915:UYE720972 VHY720915:VIA720972 VRU720915:VRW720972 WBQ720915:WBS720972 WLM720915:WLO720972 WVI720915:WVK720972 A786451:C786508 IW786451:IY786508 SS786451:SU786508 ACO786451:ACQ786508 AMK786451:AMM786508 AWG786451:AWI786508 BGC786451:BGE786508 BPY786451:BQA786508 BZU786451:BZW786508 CJQ786451:CJS786508 CTM786451:CTO786508 DDI786451:DDK786508 DNE786451:DNG786508 DXA786451:DXC786508 EGW786451:EGY786508 EQS786451:EQU786508 FAO786451:FAQ786508 FKK786451:FKM786508 FUG786451:FUI786508 GEC786451:GEE786508 GNY786451:GOA786508 GXU786451:GXW786508 HHQ786451:HHS786508 HRM786451:HRO786508 IBI786451:IBK786508 ILE786451:ILG786508 IVA786451:IVC786508 JEW786451:JEY786508 JOS786451:JOU786508 JYO786451:JYQ786508 KIK786451:KIM786508 KSG786451:KSI786508 LCC786451:LCE786508 LLY786451:LMA786508 LVU786451:LVW786508 MFQ786451:MFS786508 MPM786451:MPO786508 MZI786451:MZK786508 NJE786451:NJG786508 NTA786451:NTC786508 OCW786451:OCY786508 OMS786451:OMU786508 OWO786451:OWQ786508 PGK786451:PGM786508 PQG786451:PQI786508 QAC786451:QAE786508 QJY786451:QKA786508 QTU786451:QTW786508 RDQ786451:RDS786508 RNM786451:RNO786508 RXI786451:RXK786508 SHE786451:SHG786508 SRA786451:SRC786508 TAW786451:TAY786508 TKS786451:TKU786508 TUO786451:TUQ786508 UEK786451:UEM786508 UOG786451:UOI786508 UYC786451:UYE786508 VHY786451:VIA786508 VRU786451:VRW786508 WBQ786451:WBS786508 WLM786451:WLO786508 WVI786451:WVK786508 A851987:C852044 IW851987:IY852044 SS851987:SU852044 ACO851987:ACQ852044 AMK851987:AMM852044 AWG851987:AWI852044 BGC851987:BGE852044 BPY851987:BQA852044 BZU851987:BZW852044 CJQ851987:CJS852044 CTM851987:CTO852044 DDI851987:DDK852044 DNE851987:DNG852044 DXA851987:DXC852044 EGW851987:EGY852044 EQS851987:EQU852044 FAO851987:FAQ852044 FKK851987:FKM852044 FUG851987:FUI852044 GEC851987:GEE852044 GNY851987:GOA852044 GXU851987:GXW852044 HHQ851987:HHS852044 HRM851987:HRO852044 IBI851987:IBK852044 ILE851987:ILG852044 IVA851987:IVC852044 JEW851987:JEY852044 JOS851987:JOU852044 JYO851987:JYQ852044 KIK851987:KIM852044 KSG851987:KSI852044 LCC851987:LCE852044 LLY851987:LMA852044 LVU851987:LVW852044 MFQ851987:MFS852044 MPM851987:MPO852044 MZI851987:MZK852044 NJE851987:NJG852044 NTA851987:NTC852044 OCW851987:OCY852044 OMS851987:OMU852044 OWO851987:OWQ852044 PGK851987:PGM852044 PQG851987:PQI852044 QAC851987:QAE852044 QJY851987:QKA852044 QTU851987:QTW852044 RDQ851987:RDS852044 RNM851987:RNO852044 RXI851987:RXK852044 SHE851987:SHG852044 SRA851987:SRC852044 TAW851987:TAY852044 TKS851987:TKU852044 TUO851987:TUQ852044 UEK851987:UEM852044 UOG851987:UOI852044 UYC851987:UYE852044 VHY851987:VIA852044 VRU851987:VRW852044 WBQ851987:WBS852044 WLM851987:WLO852044 WVI851987:WVK852044 A917523:C917580 IW917523:IY917580 SS917523:SU917580 ACO917523:ACQ917580 AMK917523:AMM917580 AWG917523:AWI917580 BGC917523:BGE917580 BPY917523:BQA917580 BZU917523:BZW917580 CJQ917523:CJS917580 CTM917523:CTO917580 DDI917523:DDK917580 DNE917523:DNG917580 DXA917523:DXC917580 EGW917523:EGY917580 EQS917523:EQU917580 FAO917523:FAQ917580 FKK917523:FKM917580 FUG917523:FUI917580 GEC917523:GEE917580 GNY917523:GOA917580 GXU917523:GXW917580 HHQ917523:HHS917580 HRM917523:HRO917580 IBI917523:IBK917580 ILE917523:ILG917580 IVA917523:IVC917580 JEW917523:JEY917580 JOS917523:JOU917580 JYO917523:JYQ917580 KIK917523:KIM917580 KSG917523:KSI917580 LCC917523:LCE917580 LLY917523:LMA917580 LVU917523:LVW917580 MFQ917523:MFS917580 MPM917523:MPO917580 MZI917523:MZK917580 NJE917523:NJG917580 NTA917523:NTC917580 OCW917523:OCY917580 OMS917523:OMU917580 OWO917523:OWQ917580 PGK917523:PGM917580 PQG917523:PQI917580 QAC917523:QAE917580 QJY917523:QKA917580 QTU917523:QTW917580 RDQ917523:RDS917580 RNM917523:RNO917580 RXI917523:RXK917580 SHE917523:SHG917580 SRA917523:SRC917580 TAW917523:TAY917580 TKS917523:TKU917580 TUO917523:TUQ917580 UEK917523:UEM917580 UOG917523:UOI917580 UYC917523:UYE917580 VHY917523:VIA917580 VRU917523:VRW917580 WBQ917523:WBS917580 WLM917523:WLO917580 WVI917523:WVK917580 A983059:C983116 IW983059:IY983116 SS983059:SU983116 ACO983059:ACQ983116 AMK983059:AMM983116 AWG983059:AWI983116 BGC983059:BGE983116 BPY983059:BQA983116 BZU983059:BZW983116 CJQ983059:CJS983116 CTM983059:CTO983116 DDI983059:DDK983116 DNE983059:DNG983116 DXA983059:DXC983116 EGW983059:EGY983116 EQS983059:EQU983116 FAO983059:FAQ983116 FKK983059:FKM983116 FUG983059:FUI983116 GEC983059:GEE983116 GNY983059:GOA983116 GXU983059:GXW983116 HHQ983059:HHS983116 HRM983059:HRO983116 IBI983059:IBK983116 ILE983059:ILG983116 IVA983059:IVC983116 JEW983059:JEY983116 JOS983059:JOU983116 JYO983059:JYQ983116 KIK983059:KIM983116 KSG983059:KSI983116 LCC983059:LCE983116 LLY983059:LMA983116 LVU983059:LVW983116 MFQ983059:MFS983116 MPM983059:MPO983116 MZI983059:MZK983116 NJE983059:NJG983116 NTA983059:NTC983116 OCW983059:OCY983116 OMS983059:OMU983116 OWO983059:OWQ983116 PGK983059:PGM983116 PQG983059:PQI983116 QAC983059:QAE983116 QJY983059:QKA983116 QTU983059:QTW983116 RDQ983059:RDS983116 RNM983059:RNO983116 RXI983059:RXK983116 SHE983059:SHG983116 SRA983059:SRC983116 TAW983059:TAY983116 TKS983059:TKU983116 TUO983059:TUQ983116 UEK983059:UEM983116 UOG983059:UOI983116 UYC983059:UYE983116 VHY983059:VIA983116 VRU983059:VRW983116 WBQ983059:WBS983116 WLM983059:WLO983116 H7:H65 A6:C76" xr:uid="{3D5B5921-AB3B-4129-AD5F-A608F6929763}"/>
    <dataValidation type="textLength" operator="lessThan" allowBlank="1" showInputMessage="1" showErrorMessage="1" sqref="A2:I2" xr:uid="{DD403AF7-A419-4BDD-BF42-16993B8A6FBD}">
      <formula1>0</formula1>
    </dataValidation>
  </dataValidations>
  <pageMargins left="0.7" right="0.7" top="0.75" bottom="0.75" header="0.3" footer="0.3"/>
  <pageSetup paperSize="9" scale="88" orientation="portrait" r:id="rId1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E58CB-D14C-4AE7-B2F8-A8DAE2B2903C}">
  <sheetPr>
    <tabColor rgb="FFFFC000"/>
  </sheetPr>
  <dimension ref="A1:J141"/>
  <sheetViews>
    <sheetView view="pageBreakPreview" zoomScaleNormal="100" zoomScaleSheetLayoutView="100" workbookViewId="0">
      <selection activeCell="H4" sqref="H4"/>
    </sheetView>
  </sheetViews>
  <sheetFormatPr defaultRowHeight="13.5"/>
  <cols>
    <col min="1" max="5" width="9" style="99"/>
    <col min="6" max="6" width="11.375" style="99" customWidth="1"/>
    <col min="7" max="7" width="0.5" style="99" customWidth="1"/>
    <col min="8" max="8" width="9" style="99"/>
    <col min="9" max="9" width="9.125" style="99" customWidth="1"/>
    <col min="10" max="10" width="12.875" style="99" customWidth="1"/>
    <col min="11" max="16384" width="9" style="99"/>
  </cols>
  <sheetData>
    <row r="1" spans="1:10">
      <c r="A1" s="99" t="s">
        <v>33</v>
      </c>
    </row>
    <row r="2" spans="1:10">
      <c r="I2" s="347" t="s">
        <v>262</v>
      </c>
      <c r="J2" s="347"/>
    </row>
    <row r="3" spans="1:10">
      <c r="H3" s="348" t="s">
        <v>305</v>
      </c>
      <c r="I3" s="348"/>
      <c r="J3" s="348"/>
    </row>
    <row r="4" spans="1:10">
      <c r="H4" s="100"/>
      <c r="I4" s="100"/>
      <c r="J4" s="100"/>
    </row>
    <row r="5" spans="1:10">
      <c r="A5" s="99" t="s">
        <v>34</v>
      </c>
    </row>
    <row r="6" spans="1:10">
      <c r="A6" s="99" t="s">
        <v>35</v>
      </c>
    </row>
    <row r="10" spans="1:10">
      <c r="E10" s="353" t="s">
        <v>36</v>
      </c>
      <c r="F10" s="353"/>
      <c r="G10" s="101"/>
    </row>
    <row r="11" spans="1:10">
      <c r="F11" s="99" t="s">
        <v>37</v>
      </c>
      <c r="G11" s="100"/>
      <c r="H11" s="349">
        <f>総括表!E5</f>
        <v>0</v>
      </c>
      <c r="I11" s="349"/>
      <c r="J11" s="349"/>
    </row>
    <row r="12" spans="1:10" ht="3.75" customHeight="1">
      <c r="G12" s="100"/>
      <c r="H12" s="102"/>
      <c r="I12" s="102"/>
      <c r="J12" s="102"/>
    </row>
    <row r="13" spans="1:10">
      <c r="F13" s="103" t="s">
        <v>38</v>
      </c>
      <c r="G13" s="100"/>
      <c r="H13" s="349" t="str">
        <f>総括表!F2</f>
        <v>福井県○○協会（連盟）</v>
      </c>
      <c r="I13" s="349"/>
      <c r="J13" s="349"/>
    </row>
    <row r="14" spans="1:10" ht="3.75" customHeight="1">
      <c r="G14" s="100"/>
      <c r="H14" s="102"/>
      <c r="I14" s="102"/>
      <c r="J14" s="102"/>
    </row>
    <row r="15" spans="1:10" ht="14.25" customHeight="1">
      <c r="F15" s="103" t="s">
        <v>39</v>
      </c>
      <c r="G15" s="100"/>
      <c r="H15" s="350">
        <f>総括表!E6</f>
        <v>0</v>
      </c>
      <c r="I15" s="350"/>
      <c r="J15" s="350"/>
    </row>
    <row r="19" spans="1:10" ht="19.5" customHeight="1">
      <c r="A19" s="354" t="str">
        <f>総括表!C2&amp;"　"&amp;総括表!B3</f>
        <v>令和  年度　競技力向上対策事業（国体強化対策事業）特別配分</v>
      </c>
      <c r="B19" s="354"/>
      <c r="C19" s="354"/>
      <c r="D19" s="354"/>
      <c r="E19" s="354"/>
      <c r="F19" s="354"/>
      <c r="G19" s="354"/>
      <c r="H19" s="354"/>
      <c r="I19" s="354"/>
      <c r="J19" s="354"/>
    </row>
    <row r="20" spans="1:10" ht="19.5" customHeight="1">
      <c r="A20" s="354" t="s">
        <v>40</v>
      </c>
      <c r="B20" s="354"/>
      <c r="C20" s="354"/>
      <c r="D20" s="354"/>
      <c r="E20" s="354"/>
      <c r="F20" s="354"/>
      <c r="G20" s="354"/>
      <c r="H20" s="354"/>
      <c r="I20" s="354"/>
      <c r="J20" s="354"/>
    </row>
    <row r="21" spans="1:10" ht="14.2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4.2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5" spans="1:10" ht="18.75" customHeight="1">
      <c r="A25" s="355" t="str">
        <f>"　"&amp;総括表!C2&amp;総括表!B3&amp;"について補助金の交付を受けたいので、関係書類を添え下記のとおり申請します。"</f>
        <v>　令和  年度競技力向上対策事業（国体強化対策事業）特別配分について補助金の交付を受けたいので、関係書類を添え下記のとおり申請します。</v>
      </c>
      <c r="B25" s="355"/>
      <c r="C25" s="355"/>
      <c r="D25" s="355"/>
      <c r="E25" s="355"/>
      <c r="F25" s="355"/>
      <c r="G25" s="355"/>
      <c r="H25" s="355"/>
      <c r="I25" s="355"/>
      <c r="J25" s="355"/>
    </row>
    <row r="26" spans="1:10" ht="18.75" customHeight="1">
      <c r="A26" s="355"/>
      <c r="B26" s="355"/>
      <c r="C26" s="355"/>
      <c r="D26" s="355"/>
      <c r="E26" s="355"/>
      <c r="F26" s="355"/>
      <c r="G26" s="355"/>
      <c r="H26" s="355"/>
      <c r="I26" s="355"/>
      <c r="J26" s="355"/>
    </row>
    <row r="31" spans="1:10">
      <c r="A31" s="353" t="s">
        <v>41</v>
      </c>
      <c r="B31" s="353"/>
      <c r="C31" s="353"/>
      <c r="D31" s="353"/>
      <c r="E31" s="353"/>
      <c r="F31" s="353"/>
      <c r="G31" s="353"/>
      <c r="H31" s="353"/>
      <c r="I31" s="353"/>
      <c r="J31" s="353"/>
    </row>
    <row r="37" spans="1:9" ht="13.5" customHeight="1">
      <c r="A37" s="105"/>
      <c r="B37" s="105"/>
      <c r="C37" s="105"/>
    </row>
    <row r="38" spans="1:9" ht="14.25">
      <c r="A38" s="99" t="s">
        <v>42</v>
      </c>
      <c r="B38" s="105"/>
      <c r="C38" s="105"/>
      <c r="E38" s="155" t="s">
        <v>43</v>
      </c>
      <c r="F38" s="351">
        <f>総括表!C11</f>
        <v>0</v>
      </c>
      <c r="G38" s="351"/>
      <c r="H38" s="351"/>
      <c r="I38" s="99" t="s">
        <v>44</v>
      </c>
    </row>
    <row r="39" spans="1:9">
      <c r="E39" s="100"/>
      <c r="F39" s="106"/>
      <c r="G39" s="106"/>
      <c r="H39" s="106"/>
    </row>
    <row r="40" spans="1:9">
      <c r="E40" s="100"/>
      <c r="F40" s="352"/>
      <c r="G40" s="352"/>
      <c r="H40" s="352"/>
    </row>
    <row r="41" spans="1:9">
      <c r="E41" s="100"/>
      <c r="F41" s="106"/>
      <c r="G41" s="106"/>
      <c r="H41" s="106"/>
    </row>
    <row r="42" spans="1:9">
      <c r="E42" s="100"/>
      <c r="F42" s="352"/>
      <c r="G42" s="352"/>
      <c r="H42" s="352"/>
    </row>
    <row r="48" spans="1:9">
      <c r="A48" s="99" t="s">
        <v>45</v>
      </c>
      <c r="E48" s="107" t="s">
        <v>46</v>
      </c>
      <c r="F48" s="99" t="s">
        <v>47</v>
      </c>
      <c r="I48" s="99" t="s">
        <v>33</v>
      </c>
    </row>
    <row r="49" spans="1:10">
      <c r="E49" s="101"/>
    </row>
    <row r="50" spans="1:10">
      <c r="E50" s="107" t="s">
        <v>48</v>
      </c>
      <c r="F50" s="99" t="s">
        <v>49</v>
      </c>
      <c r="I50" s="99" t="s">
        <v>50</v>
      </c>
    </row>
    <row r="51" spans="1:10">
      <c r="E51" s="101"/>
    </row>
    <row r="52" spans="1:10">
      <c r="E52" s="107" t="s">
        <v>51</v>
      </c>
      <c r="F52" s="99" t="s">
        <v>52</v>
      </c>
      <c r="I52" s="99" t="s">
        <v>53</v>
      </c>
    </row>
    <row r="53" spans="1:10">
      <c r="E53" s="108"/>
    </row>
    <row r="54" spans="1:10">
      <c r="E54" s="109"/>
      <c r="F54" s="110"/>
      <c r="G54" s="110"/>
      <c r="H54" s="103"/>
    </row>
    <row r="55" spans="1:10" ht="14.25" thickBot="1">
      <c r="A55" s="158" t="s">
        <v>54</v>
      </c>
      <c r="B55" s="142"/>
      <c r="C55" s="143"/>
      <c r="D55" s="143"/>
    </row>
    <row r="56" spans="1:10" ht="39" customHeight="1" thickTop="1">
      <c r="A56" s="144"/>
      <c r="B56" s="144"/>
      <c r="C56" s="144"/>
      <c r="D56" s="144"/>
    </row>
    <row r="57" spans="1:10" ht="27" customHeight="1">
      <c r="A57" s="346" t="str">
        <f>総括表!C56&amp;"　"&amp;"競技力向上対策事業（国体強化対策事業）特別配分　収支予算書"</f>
        <v>　競技力向上対策事業（国体強化対策事業）特別配分　収支予算書</v>
      </c>
      <c r="B57" s="346"/>
      <c r="C57" s="346"/>
      <c r="D57" s="346"/>
      <c r="E57" s="346"/>
      <c r="F57" s="346"/>
      <c r="G57" s="346"/>
      <c r="H57" s="346"/>
      <c r="I57" s="346"/>
      <c r="J57" s="346"/>
    </row>
    <row r="58" spans="1:10" ht="51.75" customHeight="1">
      <c r="A58" s="145"/>
      <c r="B58" s="145"/>
      <c r="C58" s="145"/>
      <c r="D58" s="145"/>
    </row>
    <row r="59" spans="1:10" ht="30" customHeight="1">
      <c r="A59" s="358" t="s">
        <v>55</v>
      </c>
      <c r="B59" s="358"/>
      <c r="C59" s="146"/>
      <c r="I59" s="384" t="s">
        <v>56</v>
      </c>
      <c r="J59" s="384"/>
    </row>
    <row r="60" spans="1:10" ht="30" customHeight="1">
      <c r="A60" s="360" t="s">
        <v>57</v>
      </c>
      <c r="B60" s="360"/>
      <c r="C60" s="368"/>
      <c r="D60" s="359" t="s">
        <v>58</v>
      </c>
      <c r="E60" s="360"/>
      <c r="F60" s="360"/>
      <c r="G60" s="361"/>
      <c r="H60" s="403" t="s">
        <v>59</v>
      </c>
      <c r="I60" s="360"/>
      <c r="J60" s="360"/>
    </row>
    <row r="61" spans="1:10" ht="30" customHeight="1">
      <c r="A61" s="369" t="s">
        <v>60</v>
      </c>
      <c r="B61" s="369"/>
      <c r="C61" s="370"/>
      <c r="D61" s="362">
        <f>総括表!C10</f>
        <v>0</v>
      </c>
      <c r="E61" s="363"/>
      <c r="F61" s="363"/>
      <c r="G61" s="364"/>
      <c r="H61" s="404"/>
      <c r="I61" s="405"/>
      <c r="J61" s="405"/>
    </row>
    <row r="62" spans="1:10" ht="30" customHeight="1">
      <c r="A62" s="371" t="s">
        <v>61</v>
      </c>
      <c r="B62" s="371"/>
      <c r="C62" s="372"/>
      <c r="D62" s="365">
        <f>当初年間計画書!BD39</f>
        <v>0</v>
      </c>
      <c r="E62" s="366"/>
      <c r="F62" s="366"/>
      <c r="G62" s="367"/>
      <c r="H62" s="406"/>
      <c r="I62" s="407"/>
      <c r="J62" s="407"/>
    </row>
    <row r="63" spans="1:10" ht="30" customHeight="1" thickBot="1">
      <c r="A63" s="399" t="s">
        <v>62</v>
      </c>
      <c r="B63" s="399"/>
      <c r="C63" s="400"/>
      <c r="D63" s="393"/>
      <c r="E63" s="394"/>
      <c r="F63" s="394"/>
      <c r="G63" s="395"/>
      <c r="H63" s="408"/>
      <c r="I63" s="409"/>
      <c r="J63" s="409"/>
    </row>
    <row r="64" spans="1:10" ht="30" customHeight="1" thickTop="1">
      <c r="A64" s="401" t="s">
        <v>63</v>
      </c>
      <c r="B64" s="401"/>
      <c r="C64" s="402"/>
      <c r="D64" s="396">
        <f>SUM(D61:G63)</f>
        <v>0</v>
      </c>
      <c r="E64" s="397"/>
      <c r="F64" s="397"/>
      <c r="G64" s="398"/>
      <c r="H64" s="410"/>
      <c r="I64" s="411"/>
      <c r="J64" s="411"/>
    </row>
    <row r="65" spans="1:10" ht="30" customHeight="1">
      <c r="A65" s="147"/>
      <c r="B65" s="147"/>
      <c r="D65" s="148"/>
      <c r="H65" s="191"/>
      <c r="I65" s="146"/>
    </row>
    <row r="66" spans="1:10" ht="30" customHeight="1">
      <c r="A66" s="147"/>
      <c r="B66" s="147"/>
      <c r="D66" s="148"/>
      <c r="I66" s="146"/>
    </row>
    <row r="67" spans="1:10" ht="30" customHeight="1">
      <c r="A67" s="146"/>
      <c r="B67" s="146"/>
      <c r="D67" s="146"/>
      <c r="I67" s="146"/>
    </row>
    <row r="68" spans="1:10" ht="21" customHeight="1">
      <c r="A68" s="146" t="s">
        <v>64</v>
      </c>
      <c r="B68" s="146"/>
      <c r="D68" s="146"/>
      <c r="I68" s="146"/>
    </row>
    <row r="69" spans="1:10" ht="30" customHeight="1" thickBot="1">
      <c r="A69" s="357" t="s">
        <v>57</v>
      </c>
      <c r="B69" s="356"/>
      <c r="C69" s="356"/>
      <c r="D69" s="356" t="s">
        <v>58</v>
      </c>
      <c r="E69" s="356"/>
      <c r="F69" s="356"/>
      <c r="G69" s="356"/>
      <c r="H69" s="356" t="s">
        <v>59</v>
      </c>
      <c r="I69" s="356"/>
      <c r="J69" s="379"/>
    </row>
    <row r="70" spans="1:10" ht="30" customHeight="1" thickTop="1" thickBot="1">
      <c r="A70" s="389" t="s">
        <v>65</v>
      </c>
      <c r="B70" s="390"/>
      <c r="C70" s="390"/>
      <c r="D70" s="387">
        <f>D64</f>
        <v>0</v>
      </c>
      <c r="E70" s="387"/>
      <c r="F70" s="387"/>
      <c r="G70" s="387"/>
      <c r="H70" s="380"/>
      <c r="I70" s="380"/>
      <c r="J70" s="381"/>
    </row>
    <row r="71" spans="1:10" ht="30" customHeight="1" thickTop="1" thickBot="1">
      <c r="A71" s="389"/>
      <c r="B71" s="390"/>
      <c r="C71" s="390"/>
      <c r="D71" s="387"/>
      <c r="E71" s="387"/>
      <c r="F71" s="387"/>
      <c r="G71" s="387"/>
      <c r="H71" s="380"/>
      <c r="I71" s="380"/>
      <c r="J71" s="381"/>
    </row>
    <row r="72" spans="1:10" ht="30" customHeight="1" thickTop="1" thickBot="1">
      <c r="A72" s="389"/>
      <c r="B72" s="390"/>
      <c r="C72" s="390"/>
      <c r="D72" s="387"/>
      <c r="E72" s="387"/>
      <c r="F72" s="387"/>
      <c r="G72" s="387"/>
      <c r="H72" s="380"/>
      <c r="I72" s="380"/>
      <c r="J72" s="381"/>
    </row>
    <row r="73" spans="1:10" ht="30" customHeight="1" thickTop="1" thickBot="1">
      <c r="A73" s="389"/>
      <c r="B73" s="390"/>
      <c r="C73" s="390"/>
      <c r="D73" s="387"/>
      <c r="E73" s="387"/>
      <c r="F73" s="387"/>
      <c r="G73" s="387"/>
      <c r="H73" s="380"/>
      <c r="I73" s="380"/>
      <c r="J73" s="381"/>
    </row>
    <row r="74" spans="1:10" ht="30" customHeight="1" thickTop="1">
      <c r="A74" s="391" t="s">
        <v>63</v>
      </c>
      <c r="B74" s="392"/>
      <c r="C74" s="392"/>
      <c r="D74" s="388">
        <f>SUM(D70)</f>
        <v>0</v>
      </c>
      <c r="E74" s="388"/>
      <c r="F74" s="388"/>
      <c r="G74" s="388"/>
      <c r="H74" s="382"/>
      <c r="I74" s="382"/>
      <c r="J74" s="383"/>
    </row>
    <row r="75" spans="1:10" ht="21" customHeight="1">
      <c r="A75" s="146"/>
      <c r="B75" s="146"/>
      <c r="C75" s="149" t="str">
        <f>IF(D64=D74,"　","NG")</f>
        <v>　</v>
      </c>
      <c r="D75" s="146"/>
    </row>
    <row r="76" spans="1:10" ht="21" customHeight="1">
      <c r="A76" s="146"/>
      <c r="B76" s="146"/>
      <c r="C76" s="149"/>
      <c r="D76" s="146"/>
    </row>
    <row r="77" spans="1:10" ht="21" customHeight="1">
      <c r="A77" s="146"/>
      <c r="B77" s="146"/>
      <c r="C77" s="149"/>
      <c r="D77" s="146"/>
    </row>
    <row r="78" spans="1:10" ht="21" customHeight="1">
      <c r="A78" s="146"/>
      <c r="B78" s="146"/>
      <c r="C78" s="149"/>
      <c r="D78" s="146"/>
    </row>
    <row r="79" spans="1:10" ht="21" customHeight="1">
      <c r="A79" s="385" t="s">
        <v>66</v>
      </c>
      <c r="B79" s="385"/>
      <c r="C79" s="385"/>
      <c r="D79" s="385"/>
    </row>
    <row r="80" spans="1:10" ht="21" customHeight="1">
      <c r="A80" s="146"/>
      <c r="B80" s="146"/>
      <c r="C80" s="146"/>
      <c r="D80" s="146"/>
    </row>
    <row r="81" spans="1:10" ht="21" customHeight="1">
      <c r="A81" s="146"/>
      <c r="B81" s="146"/>
      <c r="D81" s="108" t="s">
        <v>305</v>
      </c>
    </row>
    <row r="82" spans="1:10" ht="21" customHeight="1">
      <c r="A82" s="146"/>
      <c r="B82" s="146"/>
      <c r="E82" s="150" t="s">
        <v>67</v>
      </c>
      <c r="F82" s="151" t="str">
        <f>"　"&amp;総括表!F2</f>
        <v>　福井県○○協会（連盟）</v>
      </c>
    </row>
    <row r="83" spans="1:10" ht="21" customHeight="1">
      <c r="A83" s="146"/>
      <c r="B83" s="146"/>
      <c r="E83" s="150" t="s">
        <v>68</v>
      </c>
      <c r="F83" s="151" t="str">
        <f>"　会長　"&amp;総括表!E6</f>
        <v>　会長　</v>
      </c>
    </row>
    <row r="84" spans="1:10" ht="21" customHeight="1"/>
    <row r="85" spans="1:10" ht="21" customHeight="1"/>
    <row r="86" spans="1:10">
      <c r="A86" s="131" t="s">
        <v>53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>
      <c r="A87" s="30"/>
      <c r="B87" s="30"/>
      <c r="C87" s="30"/>
      <c r="D87" s="30"/>
      <c r="E87" s="30"/>
      <c r="F87" s="30"/>
      <c r="G87" s="30"/>
      <c r="H87" s="88"/>
      <c r="I87" s="386" t="s">
        <v>262</v>
      </c>
      <c r="J87" s="386"/>
    </row>
    <row r="88" spans="1:10">
      <c r="A88" s="30"/>
      <c r="B88" s="30"/>
      <c r="C88" s="30"/>
      <c r="D88" s="30"/>
      <c r="E88" s="30"/>
      <c r="F88" s="30"/>
      <c r="G88" s="30"/>
      <c r="H88" s="348" t="s">
        <v>305</v>
      </c>
      <c r="I88" s="348"/>
      <c r="J88" s="348"/>
    </row>
    <row r="89" spans="1:10">
      <c r="A89" s="132"/>
      <c r="B89" s="30"/>
      <c r="C89" s="30"/>
      <c r="D89" s="30"/>
      <c r="E89" s="30"/>
      <c r="F89" s="30"/>
      <c r="G89" s="30"/>
      <c r="H89" s="30"/>
      <c r="I89" s="30"/>
      <c r="J89" s="30"/>
    </row>
    <row r="90" spans="1:10">
      <c r="A90" s="103" t="s">
        <v>81</v>
      </c>
      <c r="B90" s="30"/>
      <c r="C90" s="30"/>
      <c r="D90" s="30"/>
      <c r="E90" s="30"/>
      <c r="F90" s="30"/>
      <c r="G90" s="30"/>
      <c r="H90" s="30"/>
      <c r="I90" s="30"/>
      <c r="J90" s="30"/>
    </row>
    <row r="91" spans="1:10">
      <c r="A91" s="103" t="s">
        <v>82</v>
      </c>
      <c r="B91" s="30"/>
      <c r="C91" s="30"/>
      <c r="D91" s="30"/>
      <c r="E91" s="30"/>
      <c r="F91" s="30"/>
      <c r="G91" s="30"/>
      <c r="H91" s="30"/>
      <c r="I91" s="30"/>
      <c r="J91" s="30"/>
    </row>
    <row r="92" spans="1:10">
      <c r="A92" s="103"/>
      <c r="B92" s="30"/>
      <c r="C92" s="30"/>
      <c r="D92" s="30"/>
      <c r="E92" s="30"/>
      <c r="F92" s="30"/>
      <c r="G92" s="30"/>
      <c r="H92" s="30"/>
      <c r="I92" s="30"/>
      <c r="J92" s="30"/>
    </row>
    <row r="93" spans="1:10">
      <c r="A93" s="132"/>
      <c r="B93" s="30"/>
      <c r="C93" s="30"/>
      <c r="D93" s="30"/>
      <c r="E93" s="30"/>
      <c r="F93" s="30"/>
      <c r="G93" s="30"/>
      <c r="H93" s="30"/>
      <c r="I93" s="30"/>
      <c r="J93" s="30"/>
    </row>
    <row r="94" spans="1:10">
      <c r="A94" s="30"/>
      <c r="C94" s="30"/>
      <c r="D94" s="30"/>
      <c r="E94" s="353" t="s">
        <v>83</v>
      </c>
      <c r="F94" s="353"/>
      <c r="G94" s="30"/>
      <c r="H94" s="30"/>
      <c r="I94" s="30"/>
      <c r="J94" s="30"/>
    </row>
    <row r="95" spans="1:10">
      <c r="A95" s="30"/>
      <c r="C95" s="30"/>
      <c r="D95" s="30"/>
      <c r="E95" s="30"/>
      <c r="F95" s="100" t="s">
        <v>84</v>
      </c>
      <c r="G95" s="30"/>
      <c r="H95" s="349">
        <f>総括表!E5</f>
        <v>0</v>
      </c>
      <c r="I95" s="349"/>
      <c r="J95" s="349"/>
    </row>
    <row r="96" spans="1:10">
      <c r="A96" s="30"/>
      <c r="C96" s="30"/>
      <c r="D96" s="30"/>
      <c r="E96" s="30"/>
      <c r="F96" s="100"/>
      <c r="G96" s="30"/>
      <c r="H96" s="102"/>
      <c r="I96" s="102"/>
      <c r="J96" s="102"/>
    </row>
    <row r="97" spans="1:10">
      <c r="A97" s="30"/>
      <c r="C97" s="30"/>
      <c r="D97" s="30"/>
      <c r="E97" s="30"/>
      <c r="F97" s="100" t="s">
        <v>85</v>
      </c>
      <c r="G97" s="30"/>
      <c r="H97" s="349" t="str">
        <f>総括表!F2</f>
        <v>福井県○○協会（連盟）</v>
      </c>
      <c r="I97" s="349"/>
      <c r="J97" s="349"/>
    </row>
    <row r="98" spans="1:10">
      <c r="A98" s="30"/>
      <c r="C98" s="30"/>
      <c r="D98" s="30"/>
      <c r="E98" s="30"/>
      <c r="F98" s="100"/>
      <c r="G98" s="30"/>
      <c r="H98" s="102"/>
      <c r="I98" s="102"/>
      <c r="J98" s="102"/>
    </row>
    <row r="99" spans="1:10">
      <c r="A99" s="30"/>
      <c r="B99" s="103"/>
      <c r="C99" s="30"/>
      <c r="D99" s="30"/>
      <c r="E99" s="30"/>
      <c r="F99" s="100" t="s">
        <v>86</v>
      </c>
      <c r="G99" s="30"/>
      <c r="H99" s="349" t="str">
        <f>総括表!E6&amp;"　 ㊞"</f>
        <v>　 ㊞</v>
      </c>
      <c r="I99" s="349"/>
      <c r="J99" s="349"/>
    </row>
    <row r="100" spans="1:10">
      <c r="A100" s="30"/>
      <c r="B100" s="103"/>
      <c r="C100" s="30"/>
      <c r="D100" s="30"/>
      <c r="E100" s="30"/>
      <c r="F100" s="100"/>
      <c r="G100" s="30"/>
      <c r="H100" s="78"/>
      <c r="I100" s="78"/>
      <c r="J100" s="78"/>
    </row>
    <row r="101" spans="1:10">
      <c r="A101" s="30"/>
      <c r="B101" s="103"/>
      <c r="C101" s="30"/>
      <c r="D101" s="30"/>
      <c r="E101" s="30"/>
      <c r="F101" s="100"/>
      <c r="G101" s="30"/>
      <c r="H101" s="78"/>
      <c r="I101" s="78"/>
      <c r="J101" s="78"/>
    </row>
    <row r="102" spans="1:10">
      <c r="A102" s="103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>
      <c r="A103" s="103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>
      <c r="A104" s="103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ht="14.25">
      <c r="A105" s="378" t="str">
        <f>総括表!C87&amp;"　"&amp;総括表!B88</f>
        <v>　</v>
      </c>
      <c r="B105" s="378"/>
      <c r="C105" s="378"/>
      <c r="D105" s="378"/>
      <c r="E105" s="378"/>
      <c r="F105" s="378"/>
      <c r="G105" s="378"/>
      <c r="H105" s="378"/>
      <c r="I105" s="378"/>
      <c r="J105" s="378"/>
    </row>
    <row r="106" spans="1:10" ht="14.25">
      <c r="A106" s="378" t="s">
        <v>240</v>
      </c>
      <c r="B106" s="378"/>
      <c r="C106" s="378"/>
      <c r="D106" s="378"/>
      <c r="E106" s="378"/>
      <c r="F106" s="378"/>
      <c r="G106" s="378"/>
      <c r="H106" s="378"/>
      <c r="I106" s="378"/>
      <c r="J106" s="378"/>
    </row>
    <row r="107" spans="1:10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>
      <c r="A117" s="373" t="str">
        <f>"　"&amp;総括表!C87&amp;総括表!B88&amp;"補助金として、"&amp;" 下記の金額を交付されるよう請求します。"</f>
        <v>　補助金として、 下記の金額を交付されるよう請求します。</v>
      </c>
      <c r="B117" s="373"/>
      <c r="C117" s="373"/>
      <c r="D117" s="373"/>
      <c r="E117" s="373"/>
      <c r="F117" s="373"/>
      <c r="G117" s="373"/>
      <c r="H117" s="373"/>
      <c r="I117" s="373"/>
      <c r="J117" s="373"/>
    </row>
    <row r="118" spans="1:10">
      <c r="A118" s="373"/>
      <c r="B118" s="373"/>
      <c r="C118" s="373"/>
      <c r="D118" s="373"/>
      <c r="E118" s="373"/>
      <c r="F118" s="373"/>
      <c r="G118" s="373"/>
      <c r="H118" s="373"/>
      <c r="I118" s="373"/>
      <c r="J118" s="373"/>
    </row>
    <row r="119" spans="1:10">
      <c r="A119" s="103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>
      <c r="A120" s="103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>
      <c r="A121" s="374"/>
      <c r="B121" s="374"/>
      <c r="C121" s="374"/>
      <c r="D121" s="374"/>
      <c r="E121" s="374"/>
      <c r="F121" s="374"/>
      <c r="G121" s="374"/>
      <c r="H121" s="374"/>
      <c r="I121" s="374"/>
      <c r="J121" s="374"/>
    </row>
    <row r="122" spans="1:10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</row>
    <row r="123" spans="1:10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</row>
    <row r="124" spans="1:10">
      <c r="A124" s="103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>
      <c r="A125" s="103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ht="18.75">
      <c r="A126" s="103"/>
      <c r="B126" s="154">
        <v>1</v>
      </c>
      <c r="C126" s="153" t="s">
        <v>87</v>
      </c>
      <c r="D126" s="375">
        <f>総括表!C10</f>
        <v>0</v>
      </c>
      <c r="E126" s="376"/>
      <c r="F126" s="153" t="s">
        <v>44</v>
      </c>
      <c r="G126" s="30"/>
      <c r="H126" s="30"/>
      <c r="I126" s="30"/>
      <c r="J126" s="30"/>
    </row>
    <row r="127" spans="1:10">
      <c r="A127" s="103"/>
      <c r="B127" s="88"/>
      <c r="C127" s="30"/>
      <c r="D127" s="30"/>
      <c r="E127" s="30"/>
      <c r="F127" s="30"/>
      <c r="G127" s="30"/>
      <c r="H127" s="30"/>
      <c r="I127" s="30"/>
      <c r="J127" s="30"/>
    </row>
    <row r="128" spans="1:10">
      <c r="A128" s="132"/>
      <c r="B128" s="30"/>
      <c r="C128" s="30"/>
      <c r="D128" s="30"/>
      <c r="E128" s="30"/>
      <c r="F128" s="88"/>
      <c r="G128" s="30"/>
      <c r="H128" s="377"/>
      <c r="I128" s="377"/>
      <c r="J128" s="30"/>
    </row>
    <row r="129" spans="1:10">
      <c r="A129" s="132"/>
      <c r="B129" s="30"/>
      <c r="C129" s="30"/>
      <c r="D129" s="30"/>
      <c r="E129" s="30"/>
      <c r="F129" s="88"/>
      <c r="G129" s="30"/>
      <c r="H129" s="82"/>
      <c r="I129" s="82"/>
      <c r="J129" s="30"/>
    </row>
    <row r="130" spans="1:10">
      <c r="A130" s="132"/>
      <c r="B130" s="30"/>
      <c r="C130" s="30"/>
      <c r="D130" s="30"/>
      <c r="E130" s="30"/>
      <c r="F130" s="88"/>
      <c r="G130" s="30"/>
      <c r="H130" s="82"/>
      <c r="I130" s="82"/>
      <c r="J130" s="30"/>
    </row>
    <row r="131" spans="1:10">
      <c r="A131" s="103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>
      <c r="A132" s="103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>
      <c r="A133" s="103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>
      <c r="A134" s="103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>
      <c r="A135" s="132"/>
      <c r="B135" s="30"/>
      <c r="C135" s="30"/>
      <c r="D135" s="30"/>
      <c r="E135" s="109"/>
      <c r="F135" s="30"/>
      <c r="G135" s="30"/>
      <c r="H135" s="30"/>
      <c r="I135" s="30"/>
      <c r="J135" s="30"/>
    </row>
    <row r="136" spans="1:10">
      <c r="A136" s="103"/>
      <c r="B136" s="30"/>
      <c r="C136" s="30"/>
      <c r="D136" s="30"/>
      <c r="E136" s="108"/>
      <c r="F136" s="30"/>
      <c r="G136" s="30"/>
      <c r="H136" s="30"/>
      <c r="I136" s="30"/>
      <c r="J136" s="30"/>
    </row>
    <row r="137" spans="1:10">
      <c r="A137" s="132"/>
      <c r="B137" s="30"/>
      <c r="C137" s="30"/>
      <c r="D137" s="30"/>
      <c r="E137" s="109"/>
      <c r="F137" s="30"/>
      <c r="G137" s="30"/>
      <c r="H137" s="30"/>
      <c r="I137" s="30"/>
      <c r="J137" s="30"/>
    </row>
    <row r="138" spans="1:10">
      <c r="A138" s="103"/>
      <c r="B138" s="30"/>
      <c r="C138" s="30"/>
      <c r="D138" s="30"/>
      <c r="E138" s="108"/>
      <c r="F138" s="30"/>
      <c r="G138" s="30"/>
      <c r="H138" s="30"/>
      <c r="I138" s="30"/>
      <c r="J138" s="30"/>
    </row>
    <row r="139" spans="1:10">
      <c r="A139" s="103"/>
      <c r="B139" s="30"/>
      <c r="C139" s="30"/>
      <c r="D139" s="30"/>
      <c r="E139" s="109"/>
      <c r="F139" s="30"/>
      <c r="G139" s="30"/>
      <c r="H139" s="30"/>
      <c r="I139" s="30"/>
      <c r="J139" s="30"/>
    </row>
    <row r="140" spans="1:10">
      <c r="A140" s="77"/>
      <c r="B140" s="30"/>
      <c r="C140" s="30"/>
      <c r="D140" s="30"/>
      <c r="E140" s="133"/>
      <c r="F140" s="30"/>
      <c r="G140" s="30"/>
      <c r="H140" s="30"/>
      <c r="I140" s="30"/>
      <c r="J140" s="30"/>
    </row>
    <row r="141" spans="1:10">
      <c r="A141" s="77"/>
      <c r="B141" s="30"/>
      <c r="C141" s="30"/>
      <c r="D141" s="30"/>
      <c r="E141" s="133"/>
      <c r="F141" s="30"/>
      <c r="G141" s="30"/>
      <c r="H141" s="30"/>
      <c r="I141" s="30"/>
      <c r="J141" s="30"/>
    </row>
  </sheetData>
  <mergeCells count="53">
    <mergeCell ref="H60:J60"/>
    <mergeCell ref="H61:J61"/>
    <mergeCell ref="H62:J62"/>
    <mergeCell ref="H63:J63"/>
    <mergeCell ref="H64:J64"/>
    <mergeCell ref="H69:J69"/>
    <mergeCell ref="H70:J73"/>
    <mergeCell ref="H74:J74"/>
    <mergeCell ref="I59:J59"/>
    <mergeCell ref="A106:J106"/>
    <mergeCell ref="A79:D79"/>
    <mergeCell ref="I87:J87"/>
    <mergeCell ref="H88:J88"/>
    <mergeCell ref="D70:G73"/>
    <mergeCell ref="D74:G74"/>
    <mergeCell ref="A70:C73"/>
    <mergeCell ref="A74:C74"/>
    <mergeCell ref="D63:G63"/>
    <mergeCell ref="D64:G64"/>
    <mergeCell ref="A63:C63"/>
    <mergeCell ref="A64:C64"/>
    <mergeCell ref="A117:J118"/>
    <mergeCell ref="A121:J121"/>
    <mergeCell ref="D126:E126"/>
    <mergeCell ref="H128:I128"/>
    <mergeCell ref="E94:F94"/>
    <mergeCell ref="H95:J95"/>
    <mergeCell ref="H97:J97"/>
    <mergeCell ref="H99:J99"/>
    <mergeCell ref="A105:J105"/>
    <mergeCell ref="D69:G69"/>
    <mergeCell ref="A69:C69"/>
    <mergeCell ref="A59:B59"/>
    <mergeCell ref="D60:G60"/>
    <mergeCell ref="D61:G61"/>
    <mergeCell ref="D62:G62"/>
    <mergeCell ref="A60:C60"/>
    <mergeCell ref="A61:C61"/>
    <mergeCell ref="A62:C62"/>
    <mergeCell ref="A57:J57"/>
    <mergeCell ref="I2:J2"/>
    <mergeCell ref="H3:J3"/>
    <mergeCell ref="H11:J11"/>
    <mergeCell ref="H13:J13"/>
    <mergeCell ref="H15:J15"/>
    <mergeCell ref="F38:H38"/>
    <mergeCell ref="F40:H40"/>
    <mergeCell ref="F42:H42"/>
    <mergeCell ref="E10:F10"/>
    <mergeCell ref="A19:J19"/>
    <mergeCell ref="A20:J20"/>
    <mergeCell ref="A25:J26"/>
    <mergeCell ref="A31:J31"/>
  </mergeCells>
  <phoneticPr fontId="2"/>
  <conditionalFormatting sqref="H3:J11 D81">
    <cfRule type="cellIs" dxfId="153" priority="6" operator="equal">
      <formula>0</formula>
    </cfRule>
  </conditionalFormatting>
  <conditionalFormatting sqref="H95:J95">
    <cfRule type="cellIs" dxfId="152" priority="4" operator="equal">
      <formula>0</formula>
    </cfRule>
  </conditionalFormatting>
  <conditionalFormatting sqref="I87:J87">
    <cfRule type="cellIs" dxfId="151" priority="3" operator="equal">
      <formula>0</formula>
    </cfRule>
  </conditionalFormatting>
  <conditionalFormatting sqref="H88:J88">
    <cfRule type="cellIs" dxfId="150" priority="2" operator="equal">
      <formula>0</formula>
    </cfRule>
  </conditionalFormatting>
  <conditionalFormatting sqref="H70:J73">
    <cfRule type="containsBlanks" dxfId="149" priority="1">
      <formula>LEN(TRIM(H70))=0</formula>
    </cfRule>
  </conditionalFormatting>
  <dataValidations count="1">
    <dataValidation type="textLength" operator="lessThan" allowBlank="1" showInputMessage="1" showErrorMessage="1" sqref="A117:J126 D70:G73 D74:G74 A70:C73 A74:C74 H74:J74 I16:J69 F81:F82 A11:E69 H16:H37 F38:H38 F39:H69 F11:G37 H11:H14 K11:XFD69 I11:J14 H96:J106 A95:G106 E81:E83 D82:D83" xr:uid="{3444FB00-96EB-49BB-9D17-D858C4D519F7}">
      <formula1>0</formula1>
    </dataValidation>
  </dataValidations>
  <pageMargins left="0.7" right="0.7" top="0.75" bottom="0.75" header="0.3" footer="0.3"/>
  <pageSetup paperSize="9" orientation="portrait" r:id="rId1"/>
  <rowBreaks count="2" manualBreakCount="2">
    <brk id="54" max="9" man="1"/>
    <brk id="83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DC5B3-D064-41F1-9189-7DB0A612010E}">
  <sheetPr>
    <tabColor rgb="FFFFC000"/>
  </sheetPr>
  <dimension ref="A1:BM39"/>
  <sheetViews>
    <sheetView view="pageBreakPreview" zoomScale="115" zoomScaleNormal="100" zoomScaleSheetLayoutView="115" workbookViewId="0">
      <selection activeCell="AZ30" sqref="AZ30:BL32"/>
    </sheetView>
  </sheetViews>
  <sheetFormatPr defaultRowHeight="13.5"/>
  <cols>
    <col min="1" max="63" width="1.875" style="124" customWidth="1"/>
    <col min="64" max="64" width="2.375" style="124" customWidth="1"/>
    <col min="65" max="65" width="23.75" style="129" customWidth="1"/>
    <col min="66" max="86" width="2.375" style="124" customWidth="1"/>
    <col min="87" max="16384" width="9" style="124"/>
  </cols>
  <sheetData>
    <row r="1" spans="1:65" ht="19.5" customHeight="1">
      <c r="A1" s="413" t="s">
        <v>69</v>
      </c>
      <c r="B1" s="413"/>
      <c r="C1" s="413"/>
      <c r="D1" s="413"/>
      <c r="E1" s="413"/>
      <c r="F1" s="413"/>
      <c r="G1" s="413"/>
    </row>
    <row r="2" spans="1:65" ht="36" customHeight="1">
      <c r="A2" s="428" t="str">
        <f>総括表!C2&amp;"　"&amp;総括表!F2&amp;"年間計画書（特別配分）"</f>
        <v>令和  年度　福井県○○協会（連盟）年間計画書（特別配分）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</row>
    <row r="3" spans="1:65" ht="39.75" customHeight="1"/>
    <row r="4" spans="1:65" ht="14.25" customHeight="1">
      <c r="A4" s="123" t="s">
        <v>70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1:65" s="126" customFormat="1" ht="25.5" customHeight="1">
      <c r="A5" s="416" t="s">
        <v>239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417"/>
      <c r="AL5" s="417"/>
      <c r="AM5" s="417"/>
      <c r="AN5" s="417"/>
      <c r="AO5" s="417"/>
      <c r="AP5" s="417"/>
      <c r="AQ5" s="417"/>
      <c r="AR5" s="417"/>
      <c r="AS5" s="417"/>
      <c r="AT5" s="417"/>
      <c r="AU5" s="417"/>
      <c r="AV5" s="417"/>
      <c r="AW5" s="417"/>
      <c r="AX5" s="417"/>
      <c r="AY5" s="418"/>
      <c r="AZ5" s="416" t="s">
        <v>238</v>
      </c>
      <c r="BA5" s="417"/>
      <c r="BB5" s="417"/>
      <c r="BC5" s="417"/>
      <c r="BD5" s="417"/>
      <c r="BE5" s="417"/>
      <c r="BF5" s="417"/>
      <c r="BG5" s="417"/>
      <c r="BH5" s="417"/>
      <c r="BI5" s="417"/>
      <c r="BJ5" s="417"/>
      <c r="BK5" s="417"/>
      <c r="BL5" s="418"/>
      <c r="BM5" s="156"/>
    </row>
    <row r="6" spans="1:65" s="127" customFormat="1" ht="25.5" customHeight="1">
      <c r="A6" s="432"/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4"/>
      <c r="AZ6" s="419"/>
      <c r="BA6" s="420"/>
      <c r="BB6" s="420"/>
      <c r="BC6" s="420"/>
      <c r="BD6" s="420"/>
      <c r="BE6" s="420"/>
      <c r="BF6" s="420"/>
      <c r="BG6" s="420"/>
      <c r="BH6" s="420"/>
      <c r="BI6" s="420"/>
      <c r="BJ6" s="420"/>
      <c r="BK6" s="420"/>
      <c r="BL6" s="421"/>
      <c r="BM6" s="128"/>
    </row>
    <row r="7" spans="1:65" s="127" customFormat="1" ht="25.5" customHeight="1">
      <c r="A7" s="435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7"/>
      <c r="AZ7" s="422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4"/>
      <c r="BM7" s="128"/>
    </row>
    <row r="8" spans="1:65" s="127" customFormat="1" ht="25.5" customHeight="1">
      <c r="A8" s="438"/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40"/>
      <c r="AZ8" s="425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7"/>
      <c r="BM8" s="128"/>
    </row>
    <row r="9" spans="1:65" ht="10.5" customHeight="1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</row>
    <row r="10" spans="1:65" ht="21" customHeight="1" thickBo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414" t="s">
        <v>72</v>
      </c>
      <c r="AV10" s="414"/>
      <c r="AW10" s="414"/>
      <c r="AX10" s="414"/>
      <c r="AY10" s="414"/>
      <c r="AZ10" s="414"/>
      <c r="BA10" s="414"/>
      <c r="BB10" s="414"/>
      <c r="BC10" s="415"/>
      <c r="BD10" s="429">
        <f>AZ6</f>
        <v>0</v>
      </c>
      <c r="BE10" s="430"/>
      <c r="BF10" s="430"/>
      <c r="BG10" s="430"/>
      <c r="BH10" s="430"/>
      <c r="BI10" s="430"/>
      <c r="BJ10" s="430"/>
      <c r="BK10" s="430"/>
      <c r="BL10" s="431"/>
      <c r="BM10" s="157"/>
    </row>
    <row r="11" spans="1:65" ht="81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65" ht="14.25" customHeight="1">
      <c r="A12" s="192" t="s">
        <v>73</v>
      </c>
    </row>
    <row r="13" spans="1:65" s="126" customFormat="1" ht="25.5" customHeight="1">
      <c r="A13" s="416" t="s">
        <v>239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8"/>
      <c r="AZ13" s="416" t="s">
        <v>238</v>
      </c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7"/>
      <c r="BL13" s="418"/>
      <c r="BM13" s="156"/>
    </row>
    <row r="14" spans="1:65" s="127" customFormat="1" ht="25.5" customHeight="1">
      <c r="A14" s="432"/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4"/>
      <c r="AZ14" s="419"/>
      <c r="BA14" s="420"/>
      <c r="BB14" s="420"/>
      <c r="BC14" s="420"/>
      <c r="BD14" s="420"/>
      <c r="BE14" s="420"/>
      <c r="BF14" s="420"/>
      <c r="BG14" s="420"/>
      <c r="BH14" s="420"/>
      <c r="BI14" s="420"/>
      <c r="BJ14" s="420"/>
      <c r="BK14" s="420"/>
      <c r="BL14" s="421"/>
      <c r="BM14" s="128"/>
    </row>
    <row r="15" spans="1:65" s="127" customFormat="1" ht="25.5" customHeight="1">
      <c r="A15" s="435"/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7"/>
      <c r="AZ15" s="422"/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3"/>
      <c r="BL15" s="424"/>
      <c r="BM15" s="128"/>
    </row>
    <row r="16" spans="1:65" s="127" customFormat="1" ht="25.5" customHeight="1">
      <c r="A16" s="438"/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40"/>
      <c r="AZ16" s="425"/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7"/>
      <c r="BM16" s="128"/>
    </row>
    <row r="17" spans="1:65" ht="10.5" customHeight="1" thickBo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57"/>
    </row>
    <row r="18" spans="1:65" ht="21" customHeight="1" thickBo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414" t="s">
        <v>74</v>
      </c>
      <c r="AW18" s="414"/>
      <c r="AX18" s="414"/>
      <c r="AY18" s="414"/>
      <c r="AZ18" s="414"/>
      <c r="BA18" s="414"/>
      <c r="BB18" s="414"/>
      <c r="BC18" s="415"/>
      <c r="BD18" s="429">
        <f>AZ14</f>
        <v>0</v>
      </c>
      <c r="BE18" s="430"/>
      <c r="BF18" s="430"/>
      <c r="BG18" s="430"/>
      <c r="BH18" s="430"/>
      <c r="BI18" s="430"/>
      <c r="BJ18" s="430"/>
      <c r="BK18" s="430"/>
      <c r="BL18" s="431"/>
      <c r="BM18" s="157"/>
    </row>
    <row r="19" spans="1:65" ht="81" customHeight="1"/>
    <row r="20" spans="1:65" ht="14.25" customHeight="1">
      <c r="A20" s="192" t="s">
        <v>75</v>
      </c>
    </row>
    <row r="21" spans="1:65" s="126" customFormat="1" ht="25.5" customHeight="1">
      <c r="A21" s="416" t="s">
        <v>239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7"/>
      <c r="AN21" s="417"/>
      <c r="AO21" s="417"/>
      <c r="AP21" s="417"/>
      <c r="AQ21" s="417"/>
      <c r="AR21" s="417"/>
      <c r="AS21" s="417"/>
      <c r="AT21" s="417"/>
      <c r="AU21" s="417"/>
      <c r="AV21" s="417"/>
      <c r="AW21" s="417"/>
      <c r="AX21" s="417"/>
      <c r="AY21" s="418"/>
      <c r="AZ21" s="416" t="s">
        <v>238</v>
      </c>
      <c r="BA21" s="417"/>
      <c r="BB21" s="417"/>
      <c r="BC21" s="417"/>
      <c r="BD21" s="417"/>
      <c r="BE21" s="417"/>
      <c r="BF21" s="417"/>
      <c r="BG21" s="417"/>
      <c r="BH21" s="417"/>
      <c r="BI21" s="417"/>
      <c r="BJ21" s="417"/>
      <c r="BK21" s="417"/>
      <c r="BL21" s="418"/>
      <c r="BM21" s="156"/>
    </row>
    <row r="22" spans="1:65" s="127" customFormat="1" ht="25.5" customHeight="1">
      <c r="A22" s="432"/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4"/>
      <c r="AZ22" s="441"/>
      <c r="BA22" s="442"/>
      <c r="BB22" s="442"/>
      <c r="BC22" s="442"/>
      <c r="BD22" s="442"/>
      <c r="BE22" s="442"/>
      <c r="BF22" s="442"/>
      <c r="BG22" s="442"/>
      <c r="BH22" s="442"/>
      <c r="BI22" s="442"/>
      <c r="BJ22" s="442"/>
      <c r="BK22" s="442"/>
      <c r="BL22" s="443"/>
      <c r="BM22" s="128"/>
    </row>
    <row r="23" spans="1:65" s="127" customFormat="1" ht="25.5" customHeight="1">
      <c r="A23" s="435"/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7"/>
      <c r="AZ23" s="444"/>
      <c r="BA23" s="445"/>
      <c r="BB23" s="445"/>
      <c r="BC23" s="445"/>
      <c r="BD23" s="445"/>
      <c r="BE23" s="445"/>
      <c r="BF23" s="445"/>
      <c r="BG23" s="445"/>
      <c r="BH23" s="445"/>
      <c r="BI23" s="445"/>
      <c r="BJ23" s="445"/>
      <c r="BK23" s="445"/>
      <c r="BL23" s="446"/>
      <c r="BM23" s="128"/>
    </row>
    <row r="24" spans="1:65" s="127" customFormat="1" ht="25.5" customHeight="1">
      <c r="A24" s="438"/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/>
      <c r="AS24" s="439"/>
      <c r="AT24" s="439"/>
      <c r="AU24" s="439"/>
      <c r="AV24" s="439"/>
      <c r="AW24" s="439"/>
      <c r="AX24" s="439"/>
      <c r="AY24" s="440"/>
      <c r="AZ24" s="447"/>
      <c r="BA24" s="448"/>
      <c r="BB24" s="448"/>
      <c r="BC24" s="448"/>
      <c r="BD24" s="448"/>
      <c r="BE24" s="448"/>
      <c r="BF24" s="448"/>
      <c r="BG24" s="448"/>
      <c r="BH24" s="448"/>
      <c r="BI24" s="448"/>
      <c r="BJ24" s="448"/>
      <c r="BK24" s="448"/>
      <c r="BL24" s="449"/>
      <c r="BM24" s="128"/>
    </row>
    <row r="25" spans="1:65" ht="10.5" customHeight="1" thickBo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</row>
    <row r="26" spans="1:65" ht="21" customHeight="1" thickBo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414" t="s">
        <v>76</v>
      </c>
      <c r="AW26" s="414"/>
      <c r="AX26" s="414"/>
      <c r="AY26" s="414"/>
      <c r="AZ26" s="414"/>
      <c r="BA26" s="414"/>
      <c r="BB26" s="414"/>
      <c r="BC26" s="415"/>
      <c r="BD26" s="429">
        <f>AZ22</f>
        <v>0</v>
      </c>
      <c r="BE26" s="430"/>
      <c r="BF26" s="430"/>
      <c r="BG26" s="430"/>
      <c r="BH26" s="430"/>
      <c r="BI26" s="430"/>
      <c r="BJ26" s="430"/>
      <c r="BK26" s="430"/>
      <c r="BL26" s="431"/>
      <c r="BM26" s="157"/>
    </row>
    <row r="27" spans="1:65" ht="81" customHeight="1"/>
    <row r="28" spans="1:65" ht="14.25" customHeight="1">
      <c r="A28" s="192" t="s">
        <v>77</v>
      </c>
      <c r="B28"/>
    </row>
    <row r="29" spans="1:65" s="126" customFormat="1" ht="25.5" customHeight="1">
      <c r="A29" s="416" t="s">
        <v>239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7"/>
      <c r="AI29" s="417"/>
      <c r="AJ29" s="417"/>
      <c r="AK29" s="417"/>
      <c r="AL29" s="417"/>
      <c r="AM29" s="417"/>
      <c r="AN29" s="417"/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8"/>
      <c r="AZ29" s="416" t="s">
        <v>238</v>
      </c>
      <c r="BA29" s="417"/>
      <c r="BB29" s="417"/>
      <c r="BC29" s="417"/>
      <c r="BD29" s="417"/>
      <c r="BE29" s="417"/>
      <c r="BF29" s="417"/>
      <c r="BG29" s="417"/>
      <c r="BH29" s="417"/>
      <c r="BI29" s="417"/>
      <c r="BJ29" s="417"/>
      <c r="BK29" s="417"/>
      <c r="BL29" s="418"/>
      <c r="BM29" s="156"/>
    </row>
    <row r="30" spans="1:65" s="127" customFormat="1" ht="25.5" customHeight="1">
      <c r="A30" s="432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3"/>
      <c r="AW30" s="433"/>
      <c r="AX30" s="433"/>
      <c r="AY30" s="434"/>
      <c r="AZ30" s="419"/>
      <c r="BA30" s="420"/>
      <c r="BB30" s="420"/>
      <c r="BC30" s="420"/>
      <c r="BD30" s="420"/>
      <c r="BE30" s="420"/>
      <c r="BF30" s="420"/>
      <c r="BG30" s="420"/>
      <c r="BH30" s="420"/>
      <c r="BI30" s="420"/>
      <c r="BJ30" s="420"/>
      <c r="BK30" s="420"/>
      <c r="BL30" s="421"/>
      <c r="BM30" s="128"/>
    </row>
    <row r="31" spans="1:65" s="127" customFormat="1" ht="25.5" customHeight="1">
      <c r="A31" s="435"/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7"/>
      <c r="AZ31" s="422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4"/>
      <c r="BM31" s="128"/>
    </row>
    <row r="32" spans="1:65" s="127" customFormat="1" ht="25.5" customHeight="1">
      <c r="A32" s="438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40"/>
      <c r="AZ32" s="425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7"/>
      <c r="BM32" s="128"/>
    </row>
    <row r="33" spans="1:65" ht="11.25" customHeight="1" thickBo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</row>
    <row r="34" spans="1:65" ht="21" customHeight="1" thickBo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414" t="s">
        <v>78</v>
      </c>
      <c r="AU34" s="414"/>
      <c r="AV34" s="414"/>
      <c r="AW34" s="414"/>
      <c r="AX34" s="414"/>
      <c r="AY34" s="414"/>
      <c r="AZ34" s="414"/>
      <c r="BA34" s="414"/>
      <c r="BB34" s="414"/>
      <c r="BC34" s="415"/>
      <c r="BD34" s="457">
        <f>AZ30</f>
        <v>0</v>
      </c>
      <c r="BE34" s="458"/>
      <c r="BF34" s="458"/>
      <c r="BG34" s="458"/>
      <c r="BH34" s="458"/>
      <c r="BI34" s="458"/>
      <c r="BJ34" s="458"/>
      <c r="BK34" s="458"/>
      <c r="BL34" s="459"/>
      <c r="BM34" s="157"/>
    </row>
    <row r="35" spans="1:65" ht="81" customHeight="1">
      <c r="BM35" s="412" t="s">
        <v>79</v>
      </c>
    </row>
    <row r="36" spans="1:65" ht="10.5" customHeight="1" thickBot="1">
      <c r="BM36" s="412"/>
    </row>
    <row r="37" spans="1:65" ht="27.75" customHeight="1" thickBot="1">
      <c r="AH37" s="453" t="s">
        <v>80</v>
      </c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  <c r="AS37" s="453"/>
      <c r="AT37" s="453"/>
      <c r="AU37" s="453"/>
      <c r="AV37" s="450">
        <f>SUM(BD34,BD26,BD18,BD10)</f>
        <v>0</v>
      </c>
      <c r="AW37" s="451"/>
      <c r="AX37" s="451"/>
      <c r="AY37" s="451"/>
      <c r="AZ37" s="451"/>
      <c r="BA37" s="451"/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2"/>
      <c r="BM37" s="193">
        <f>総括表!C11</f>
        <v>0</v>
      </c>
    </row>
    <row r="38" spans="1:65" ht="14.25" thickBot="1"/>
    <row r="39" spans="1:65" ht="22.5" customHeight="1" thickBot="1">
      <c r="AQ39" s="460" t="s">
        <v>29</v>
      </c>
      <c r="AR39" s="460"/>
      <c r="AS39" s="460"/>
      <c r="AT39" s="460"/>
      <c r="AU39" s="460"/>
      <c r="AV39" s="460"/>
      <c r="AW39" s="460"/>
      <c r="AX39" s="460"/>
      <c r="AY39" s="460"/>
      <c r="AZ39" s="460"/>
      <c r="BA39" s="460"/>
      <c r="BB39" s="460"/>
      <c r="BC39" s="461"/>
      <c r="BD39" s="454">
        <f>AV37-BM37</f>
        <v>0</v>
      </c>
      <c r="BE39" s="455"/>
      <c r="BF39" s="455"/>
      <c r="BG39" s="455"/>
      <c r="BH39" s="455"/>
      <c r="BI39" s="455"/>
      <c r="BJ39" s="455"/>
      <c r="BK39" s="455"/>
      <c r="BL39" s="456"/>
    </row>
  </sheetData>
  <mergeCells count="31">
    <mergeCell ref="AZ13:BL13"/>
    <mergeCell ref="A14:AY16"/>
    <mergeCell ref="AZ14:BL16"/>
    <mergeCell ref="A21:AY21"/>
    <mergeCell ref="AZ21:BL21"/>
    <mergeCell ref="AV37:BL37"/>
    <mergeCell ref="AH37:AU37"/>
    <mergeCell ref="BD39:BL39"/>
    <mergeCell ref="BD34:BL34"/>
    <mergeCell ref="BD26:BL26"/>
    <mergeCell ref="AZ30:BL32"/>
    <mergeCell ref="AQ39:BC39"/>
    <mergeCell ref="A30:AY32"/>
    <mergeCell ref="A29:AY29"/>
    <mergeCell ref="AZ29:BL29"/>
    <mergeCell ref="BM35:BM36"/>
    <mergeCell ref="A1:G1"/>
    <mergeCell ref="AU10:BC10"/>
    <mergeCell ref="AV18:BC18"/>
    <mergeCell ref="AV26:BC26"/>
    <mergeCell ref="AT34:BC34"/>
    <mergeCell ref="A5:AY5"/>
    <mergeCell ref="AZ5:BL5"/>
    <mergeCell ref="AZ6:BL8"/>
    <mergeCell ref="A2:BK2"/>
    <mergeCell ref="BD10:BL10"/>
    <mergeCell ref="BD18:BL18"/>
    <mergeCell ref="A22:AY24"/>
    <mergeCell ref="AZ22:BL24"/>
    <mergeCell ref="A6:AY8"/>
    <mergeCell ref="A13:AY13"/>
  </mergeCells>
  <phoneticPr fontId="2"/>
  <conditionalFormatting sqref="A6:BL8">
    <cfRule type="containsBlanks" dxfId="148" priority="4">
      <formula>LEN(TRIM(A6))=0</formula>
    </cfRule>
  </conditionalFormatting>
  <conditionalFormatting sqref="A14:BL16">
    <cfRule type="containsBlanks" dxfId="147" priority="3">
      <formula>LEN(TRIM(A14))=0</formula>
    </cfRule>
  </conditionalFormatting>
  <conditionalFormatting sqref="A22:BL24">
    <cfRule type="containsBlanks" dxfId="146" priority="2">
      <formula>LEN(TRIM(A22))=0</formula>
    </cfRule>
  </conditionalFormatting>
  <conditionalFormatting sqref="A30:BL32">
    <cfRule type="containsBlanks" dxfId="145" priority="1">
      <formula>LEN(TRIM(A30))=0</formula>
    </cfRule>
  </conditionalFormatting>
  <dataValidations count="1">
    <dataValidation type="textLength" operator="lessThan" allowBlank="1" showInputMessage="1" showErrorMessage="1" sqref="A2:BK2 BD10:BL10 BD18:BL18 BD26:BL26 BD34:BL34 AV37:BL37 BD39:BL39 BM37" xr:uid="{A5C1C216-5F75-49EA-BE4F-C4591D98D2C0}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rgb="FFFFC000"/>
  </sheetPr>
  <dimension ref="B1:BV330"/>
  <sheetViews>
    <sheetView showZeros="0" view="pageBreakPreview" topLeftCell="A40" zoomScaleNormal="100" zoomScaleSheetLayoutView="100" workbookViewId="0">
      <selection activeCell="AQ298" sqref="AQ298:BB298"/>
    </sheetView>
  </sheetViews>
  <sheetFormatPr defaultRowHeight="13.5"/>
  <cols>
    <col min="1" max="1" width="1" customWidth="1"/>
    <col min="2" max="2" width="1.875" customWidth="1"/>
    <col min="3" max="3" width="2.5" customWidth="1"/>
    <col min="4" max="4" width="3.625" customWidth="1"/>
    <col min="5" max="5" width="2.875" customWidth="1"/>
    <col min="6" max="6" width="7.625" customWidth="1"/>
    <col min="7" max="7" width="7.5" customWidth="1"/>
    <col min="8" max="8" width="8.125" customWidth="1"/>
    <col min="9" max="10" width="1.5" customWidth="1"/>
    <col min="11" max="12" width="1.875" customWidth="1"/>
    <col min="13" max="13" width="2.625" customWidth="1"/>
    <col min="14" max="14" width="3.125" customWidth="1"/>
    <col min="15" max="15" width="1.875" customWidth="1"/>
    <col min="16" max="16" width="2.375" customWidth="1"/>
    <col min="17" max="17" width="1.25" customWidth="1"/>
    <col min="18" max="18" width="2.75" customWidth="1"/>
    <col min="19" max="19" width="2.25" customWidth="1"/>
    <col min="20" max="20" width="0.875" customWidth="1"/>
    <col min="21" max="21" width="4.375" customWidth="1"/>
    <col min="22" max="22" width="2.625" customWidth="1"/>
    <col min="23" max="23" width="2.375" customWidth="1"/>
    <col min="24" max="24" width="1.875" customWidth="1"/>
    <col min="25" max="25" width="3.125" customWidth="1"/>
    <col min="26" max="26" width="4.375" customWidth="1"/>
    <col min="27" max="27" width="1.875" customWidth="1"/>
    <col min="28" max="28" width="2.625" customWidth="1"/>
    <col min="29" max="29" width="3.25" customWidth="1"/>
    <col min="30" max="30" width="1.5" customWidth="1"/>
    <col min="31" max="31" width="4.375" customWidth="1"/>
    <col min="32" max="32" width="4.5" customWidth="1"/>
    <col min="33" max="33" width="3.25" customWidth="1"/>
    <col min="34" max="34" width="6.625" customWidth="1"/>
    <col min="35" max="35" width="1.875" customWidth="1"/>
    <col min="36" max="36" width="1" customWidth="1"/>
    <col min="37" max="37" width="1.875" customWidth="1"/>
    <col min="38" max="38" width="2.5" customWidth="1"/>
    <col min="39" max="39" width="3.625" customWidth="1"/>
    <col min="40" max="40" width="2.875" customWidth="1"/>
    <col min="41" max="41" width="7.625" customWidth="1"/>
    <col min="42" max="42" width="7.5" customWidth="1"/>
    <col min="43" max="43" width="8.125" customWidth="1"/>
    <col min="44" max="45" width="1.5" customWidth="1"/>
    <col min="46" max="47" width="1.875" customWidth="1"/>
    <col min="48" max="48" width="2.625" customWidth="1"/>
    <col min="49" max="49" width="3.125" customWidth="1"/>
    <col min="50" max="50" width="1.875" customWidth="1"/>
    <col min="51" max="51" width="2.375" customWidth="1"/>
    <col min="52" max="52" width="1.25" customWidth="1"/>
    <col min="53" max="53" width="2.75" customWidth="1"/>
    <col min="54" max="54" width="2.25" customWidth="1"/>
    <col min="55" max="55" width="0.875" customWidth="1"/>
    <col min="56" max="56" width="4.375" customWidth="1"/>
    <col min="57" max="57" width="2.625" customWidth="1"/>
    <col min="58" max="58" width="2.375" customWidth="1"/>
    <col min="59" max="59" width="1.875" customWidth="1"/>
    <col min="60" max="60" width="3.125" customWidth="1"/>
    <col min="61" max="61" width="4.375" customWidth="1"/>
    <col min="62" max="62" width="1.875" customWidth="1"/>
    <col min="63" max="63" width="2.625" customWidth="1"/>
    <col min="64" max="64" width="3.25" customWidth="1"/>
    <col min="65" max="65" width="1.5" customWidth="1"/>
    <col min="66" max="66" width="4.375" customWidth="1"/>
    <col min="67" max="67" width="4.5" customWidth="1"/>
    <col min="68" max="68" width="3.25" customWidth="1"/>
    <col min="69" max="69" width="6.625" customWidth="1"/>
    <col min="70" max="70" width="1.75" customWidth="1"/>
  </cols>
  <sheetData>
    <row r="1" spans="2:74" ht="21.75" customHeight="1">
      <c r="D1" s="25"/>
      <c r="E1" s="586" t="str">
        <f>総括表!C2</f>
        <v>令和  年度</v>
      </c>
      <c r="F1" s="586"/>
      <c r="G1" s="586"/>
      <c r="H1" s="587" t="s">
        <v>163</v>
      </c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78" t="s">
        <v>142</v>
      </c>
      <c r="U1" s="578"/>
      <c r="V1" s="578"/>
      <c r="W1" s="578"/>
      <c r="X1" s="578"/>
      <c r="Y1" s="578"/>
      <c r="Z1" s="578"/>
      <c r="AA1" s="578"/>
      <c r="AB1" s="578"/>
      <c r="AC1" s="25"/>
      <c r="AD1" s="25"/>
      <c r="AE1" s="25"/>
      <c r="AF1" s="25"/>
      <c r="AG1" s="1"/>
      <c r="AI1" s="1"/>
      <c r="AM1" s="25"/>
      <c r="AN1" s="586" t="str">
        <f>E1</f>
        <v>令和  年度</v>
      </c>
      <c r="AO1" s="586"/>
      <c r="AP1" s="586"/>
      <c r="AQ1" s="587" t="s">
        <v>163</v>
      </c>
      <c r="AR1" s="587"/>
      <c r="AS1" s="587"/>
      <c r="AT1" s="587"/>
      <c r="AU1" s="587"/>
      <c r="AV1" s="587"/>
      <c r="AW1" s="587"/>
      <c r="AX1" s="587"/>
      <c r="AY1" s="587"/>
      <c r="AZ1" s="587"/>
      <c r="BA1" s="587"/>
      <c r="BB1" s="587"/>
      <c r="BC1" s="578" t="s">
        <v>142</v>
      </c>
      <c r="BD1" s="578"/>
      <c r="BE1" s="578"/>
      <c r="BF1" s="578"/>
      <c r="BG1" s="578"/>
      <c r="BH1" s="578"/>
      <c r="BI1" s="578"/>
      <c r="BJ1" s="578"/>
      <c r="BK1" s="578"/>
      <c r="BL1" s="25"/>
      <c r="BM1" s="25"/>
      <c r="BN1" s="25"/>
      <c r="BO1" s="25"/>
      <c r="BP1" s="1"/>
    </row>
    <row r="2" spans="2:74" ht="17.2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I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</row>
    <row r="3" spans="2:74" ht="27" customHeight="1">
      <c r="B3" s="579" t="s">
        <v>143</v>
      </c>
      <c r="C3" s="580"/>
      <c r="D3" s="584">
        <v>1</v>
      </c>
      <c r="E3" s="585"/>
      <c r="F3" s="559" t="str">
        <f>"　競技団体名："&amp;" "&amp;総括表!F2</f>
        <v>　競技団体名： 福井県○○協会（連盟）</v>
      </c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I3" s="11"/>
      <c r="AK3" s="579" t="s">
        <v>143</v>
      </c>
      <c r="AL3" s="580"/>
      <c r="AM3" s="584">
        <v>11</v>
      </c>
      <c r="AN3" s="585"/>
      <c r="AO3" s="559" t="str">
        <f>F3</f>
        <v>　競技団体名： 福井県○○協会（連盟）</v>
      </c>
      <c r="AP3" s="560"/>
      <c r="AQ3" s="560"/>
      <c r="AR3" s="560"/>
      <c r="AS3" s="560"/>
      <c r="AT3" s="560"/>
      <c r="AU3" s="560"/>
      <c r="AV3" s="560"/>
      <c r="AW3" s="560"/>
      <c r="AX3" s="560"/>
      <c r="AY3" s="560"/>
      <c r="AZ3" s="560"/>
      <c r="BA3" s="560"/>
      <c r="BB3" s="560"/>
      <c r="BC3" s="560"/>
      <c r="BD3" s="560"/>
      <c r="BE3" s="560"/>
      <c r="BF3" s="560"/>
      <c r="BG3" s="560"/>
      <c r="BH3" s="560"/>
      <c r="BI3" s="560"/>
      <c r="BJ3" s="560"/>
      <c r="BK3" s="560"/>
      <c r="BL3" s="560"/>
      <c r="BM3" s="560"/>
      <c r="BN3" s="560"/>
      <c r="BO3" s="560"/>
    </row>
    <row r="4" spans="2:74" ht="28.5" customHeight="1">
      <c r="B4" s="493" t="s">
        <v>144</v>
      </c>
      <c r="C4" s="494"/>
      <c r="D4" s="495"/>
      <c r="E4" s="495"/>
      <c r="F4" s="495"/>
      <c r="G4" s="581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3"/>
      <c r="AI4" s="11"/>
      <c r="AK4" s="493" t="s">
        <v>144</v>
      </c>
      <c r="AL4" s="494"/>
      <c r="AM4" s="495"/>
      <c r="AN4" s="495"/>
      <c r="AO4" s="495"/>
      <c r="AP4" s="581"/>
      <c r="AQ4" s="582"/>
      <c r="AR4" s="582"/>
      <c r="AS4" s="582"/>
      <c r="AT4" s="582"/>
      <c r="AU4" s="582"/>
      <c r="AV4" s="582"/>
      <c r="AW4" s="582"/>
      <c r="AX4" s="582"/>
      <c r="AY4" s="582"/>
      <c r="AZ4" s="582"/>
      <c r="BA4" s="582"/>
      <c r="BB4" s="582"/>
      <c r="BC4" s="582"/>
      <c r="BD4" s="582"/>
      <c r="BE4" s="582"/>
      <c r="BF4" s="582"/>
      <c r="BG4" s="582"/>
      <c r="BH4" s="582"/>
      <c r="BI4" s="582"/>
      <c r="BJ4" s="582"/>
      <c r="BK4" s="582"/>
      <c r="BL4" s="582"/>
      <c r="BM4" s="582"/>
      <c r="BN4" s="582"/>
      <c r="BO4" s="583"/>
    </row>
    <row r="5" spans="2:74" ht="28.5" customHeight="1">
      <c r="B5" s="493" t="s">
        <v>145</v>
      </c>
      <c r="C5" s="494"/>
      <c r="D5" s="495"/>
      <c r="E5" s="495"/>
      <c r="F5" s="495"/>
      <c r="G5" s="581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3"/>
      <c r="AI5" s="11"/>
      <c r="AK5" s="493" t="s">
        <v>145</v>
      </c>
      <c r="AL5" s="494"/>
      <c r="AM5" s="495"/>
      <c r="AN5" s="495"/>
      <c r="AO5" s="495"/>
      <c r="AP5" s="581"/>
      <c r="AQ5" s="582"/>
      <c r="AR5" s="582"/>
      <c r="AS5" s="582"/>
      <c r="AT5" s="582"/>
      <c r="AU5" s="582"/>
      <c r="AV5" s="582"/>
      <c r="AW5" s="582"/>
      <c r="AX5" s="582"/>
      <c r="AY5" s="582"/>
      <c r="AZ5" s="582"/>
      <c r="BA5" s="582"/>
      <c r="BB5" s="582"/>
      <c r="BC5" s="582"/>
      <c r="BD5" s="582"/>
      <c r="BE5" s="582"/>
      <c r="BF5" s="582"/>
      <c r="BG5" s="582"/>
      <c r="BH5" s="582"/>
      <c r="BI5" s="582"/>
      <c r="BJ5" s="582"/>
      <c r="BK5" s="582"/>
      <c r="BL5" s="582"/>
      <c r="BM5" s="582"/>
      <c r="BN5" s="582"/>
      <c r="BO5" s="583"/>
    </row>
    <row r="6" spans="2:74" ht="28.5" customHeight="1">
      <c r="B6" s="493" t="s">
        <v>146</v>
      </c>
      <c r="C6" s="494"/>
      <c r="D6" s="495"/>
      <c r="E6" s="499" t="s">
        <v>147</v>
      </c>
      <c r="F6" s="500"/>
      <c r="G6" s="490"/>
      <c r="H6" s="491"/>
      <c r="I6" s="491"/>
      <c r="J6" s="491"/>
      <c r="K6" s="491"/>
      <c r="L6" s="501" t="s">
        <v>148</v>
      </c>
      <c r="M6" s="501"/>
      <c r="N6" s="501"/>
      <c r="O6" s="501"/>
      <c r="P6" s="499"/>
      <c r="Q6" s="490"/>
      <c r="R6" s="491"/>
      <c r="S6" s="491"/>
      <c r="T6" s="491"/>
      <c r="U6" s="491"/>
      <c r="V6" s="491"/>
      <c r="W6" s="491"/>
      <c r="X6" s="501" t="s">
        <v>149</v>
      </c>
      <c r="Y6" s="501"/>
      <c r="Z6" s="501"/>
      <c r="AA6" s="499"/>
      <c r="AB6" s="490"/>
      <c r="AC6" s="491"/>
      <c r="AD6" s="491"/>
      <c r="AE6" s="491"/>
      <c r="AF6" s="492"/>
      <c r="AI6" s="11"/>
      <c r="AK6" s="493" t="s">
        <v>146</v>
      </c>
      <c r="AL6" s="494"/>
      <c r="AM6" s="495"/>
      <c r="AN6" s="499" t="s">
        <v>147</v>
      </c>
      <c r="AO6" s="500"/>
      <c r="AP6" s="490"/>
      <c r="AQ6" s="491"/>
      <c r="AR6" s="491"/>
      <c r="AS6" s="491"/>
      <c r="AT6" s="491"/>
      <c r="AU6" s="501" t="s">
        <v>148</v>
      </c>
      <c r="AV6" s="501"/>
      <c r="AW6" s="501"/>
      <c r="AX6" s="501"/>
      <c r="AY6" s="499"/>
      <c r="AZ6" s="490"/>
      <c r="BA6" s="491"/>
      <c r="BB6" s="491"/>
      <c r="BC6" s="491"/>
      <c r="BD6" s="491"/>
      <c r="BE6" s="491"/>
      <c r="BF6" s="491"/>
      <c r="BG6" s="501" t="s">
        <v>149</v>
      </c>
      <c r="BH6" s="501"/>
      <c r="BI6" s="501"/>
      <c r="BJ6" s="499"/>
      <c r="BK6" s="490"/>
      <c r="BL6" s="491"/>
      <c r="BM6" s="491"/>
      <c r="BN6" s="491"/>
      <c r="BO6" s="492"/>
    </row>
    <row r="7" spans="2:74" ht="28.5" customHeight="1">
      <c r="B7" s="496"/>
      <c r="C7" s="497"/>
      <c r="D7" s="498"/>
      <c r="E7" s="538" t="s">
        <v>150</v>
      </c>
      <c r="F7" s="556"/>
      <c r="G7" s="539"/>
      <c r="H7" s="540"/>
      <c r="I7" s="540"/>
      <c r="J7" s="540"/>
      <c r="K7" s="540"/>
      <c r="L7" s="537" t="s">
        <v>151</v>
      </c>
      <c r="M7" s="537"/>
      <c r="N7" s="537"/>
      <c r="O7" s="537"/>
      <c r="P7" s="538"/>
      <c r="Q7" s="539"/>
      <c r="R7" s="540"/>
      <c r="S7" s="540"/>
      <c r="T7" s="540"/>
      <c r="U7" s="540"/>
      <c r="V7" s="540"/>
      <c r="W7" s="540"/>
      <c r="X7" s="537" t="s">
        <v>152</v>
      </c>
      <c r="Y7" s="537"/>
      <c r="Z7" s="537"/>
      <c r="AA7" s="538"/>
      <c r="AB7" s="539"/>
      <c r="AC7" s="540"/>
      <c r="AD7" s="540"/>
      <c r="AE7" s="540"/>
      <c r="AF7" s="541"/>
      <c r="AI7" s="11"/>
      <c r="AK7" s="496"/>
      <c r="AL7" s="497"/>
      <c r="AM7" s="498"/>
      <c r="AN7" s="538" t="s">
        <v>150</v>
      </c>
      <c r="AO7" s="556"/>
      <c r="AP7" s="539"/>
      <c r="AQ7" s="540"/>
      <c r="AR7" s="540"/>
      <c r="AS7" s="540"/>
      <c r="AT7" s="540"/>
      <c r="AU7" s="537" t="s">
        <v>151</v>
      </c>
      <c r="AV7" s="537"/>
      <c r="AW7" s="537"/>
      <c r="AX7" s="537"/>
      <c r="AY7" s="538"/>
      <c r="AZ7" s="539"/>
      <c r="BA7" s="540"/>
      <c r="BB7" s="540"/>
      <c r="BC7" s="540"/>
      <c r="BD7" s="540"/>
      <c r="BE7" s="540"/>
      <c r="BF7" s="540"/>
      <c r="BG7" s="537" t="s">
        <v>152</v>
      </c>
      <c r="BH7" s="537"/>
      <c r="BI7" s="537"/>
      <c r="BJ7" s="538"/>
      <c r="BK7" s="539"/>
      <c r="BL7" s="540"/>
      <c r="BM7" s="540"/>
      <c r="BN7" s="540"/>
      <c r="BO7" s="541"/>
    </row>
    <row r="8" spans="2:74" ht="13.5" customHeigh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2:74" ht="21" customHeight="1">
      <c r="B9" s="566" t="s">
        <v>153</v>
      </c>
      <c r="C9" s="567"/>
      <c r="D9" s="568"/>
      <c r="E9" s="568"/>
      <c r="F9" s="568"/>
      <c r="G9" s="568"/>
      <c r="H9" s="568" t="s">
        <v>154</v>
      </c>
      <c r="I9" s="569" t="s">
        <v>155</v>
      </c>
      <c r="J9" s="570"/>
      <c r="K9" s="570"/>
      <c r="L9" s="571"/>
      <c r="M9" s="575" t="s">
        <v>156</v>
      </c>
      <c r="N9" s="575"/>
      <c r="O9" s="569" t="s">
        <v>141</v>
      </c>
      <c r="P9" s="570"/>
      <c r="Q9" s="570"/>
      <c r="R9" s="570"/>
      <c r="S9" s="570"/>
      <c r="T9" s="571"/>
      <c r="U9" s="568" t="s">
        <v>157</v>
      </c>
      <c r="V9" s="568"/>
      <c r="W9" s="568"/>
      <c r="X9" s="568"/>
      <c r="Y9" s="568"/>
      <c r="Z9" s="568"/>
      <c r="AA9" s="568"/>
      <c r="AB9" s="568"/>
      <c r="AC9" s="568"/>
      <c r="AD9" s="568"/>
      <c r="AE9" s="576"/>
      <c r="AF9" s="577"/>
      <c r="AG9" s="3"/>
      <c r="AI9" s="3"/>
      <c r="AK9" s="566" t="s">
        <v>153</v>
      </c>
      <c r="AL9" s="567"/>
      <c r="AM9" s="568"/>
      <c r="AN9" s="568"/>
      <c r="AO9" s="568"/>
      <c r="AP9" s="568"/>
      <c r="AQ9" s="568" t="s">
        <v>154</v>
      </c>
      <c r="AR9" s="569" t="s">
        <v>155</v>
      </c>
      <c r="AS9" s="570"/>
      <c r="AT9" s="570"/>
      <c r="AU9" s="571"/>
      <c r="AV9" s="575" t="s">
        <v>156</v>
      </c>
      <c r="AW9" s="575"/>
      <c r="AX9" s="569" t="s">
        <v>141</v>
      </c>
      <c r="AY9" s="570"/>
      <c r="AZ9" s="570"/>
      <c r="BA9" s="570"/>
      <c r="BB9" s="570"/>
      <c r="BC9" s="571"/>
      <c r="BD9" s="568" t="s">
        <v>157</v>
      </c>
      <c r="BE9" s="568"/>
      <c r="BF9" s="568"/>
      <c r="BG9" s="568"/>
      <c r="BH9" s="568"/>
      <c r="BI9" s="568"/>
      <c r="BJ9" s="568"/>
      <c r="BK9" s="568"/>
      <c r="BL9" s="568"/>
      <c r="BM9" s="568"/>
      <c r="BN9" s="576"/>
      <c r="BO9" s="577"/>
      <c r="BP9" s="3"/>
    </row>
    <row r="10" spans="2:74" ht="21" customHeight="1">
      <c r="B10" s="493"/>
      <c r="C10" s="494"/>
      <c r="D10" s="495"/>
      <c r="E10" s="495"/>
      <c r="F10" s="495"/>
      <c r="G10" s="495"/>
      <c r="H10" s="495"/>
      <c r="I10" s="572"/>
      <c r="J10" s="573"/>
      <c r="K10" s="573"/>
      <c r="L10" s="574"/>
      <c r="M10" s="528"/>
      <c r="N10" s="528"/>
      <c r="O10" s="572"/>
      <c r="P10" s="573"/>
      <c r="Q10" s="573"/>
      <c r="R10" s="573"/>
      <c r="S10" s="573"/>
      <c r="T10" s="574"/>
      <c r="U10" s="528" t="s">
        <v>158</v>
      </c>
      <c r="V10" s="528"/>
      <c r="W10" s="528"/>
      <c r="X10" s="529" t="s">
        <v>159</v>
      </c>
      <c r="Y10" s="530"/>
      <c r="Z10" s="531"/>
      <c r="AA10" s="528" t="s">
        <v>160</v>
      </c>
      <c r="AB10" s="528"/>
      <c r="AC10" s="528"/>
      <c r="AD10" s="528"/>
      <c r="AE10" s="529" t="s">
        <v>161</v>
      </c>
      <c r="AF10" s="532"/>
      <c r="AK10" s="493"/>
      <c r="AL10" s="494"/>
      <c r="AM10" s="495"/>
      <c r="AN10" s="495"/>
      <c r="AO10" s="495"/>
      <c r="AP10" s="495"/>
      <c r="AQ10" s="495"/>
      <c r="AR10" s="572"/>
      <c r="AS10" s="573"/>
      <c r="AT10" s="573"/>
      <c r="AU10" s="574"/>
      <c r="AV10" s="528"/>
      <c r="AW10" s="528"/>
      <c r="AX10" s="572"/>
      <c r="AY10" s="573"/>
      <c r="AZ10" s="573"/>
      <c r="BA10" s="573"/>
      <c r="BB10" s="573"/>
      <c r="BC10" s="574"/>
      <c r="BD10" s="528" t="s">
        <v>158</v>
      </c>
      <c r="BE10" s="528"/>
      <c r="BF10" s="528"/>
      <c r="BG10" s="529" t="s">
        <v>159</v>
      </c>
      <c r="BH10" s="530"/>
      <c r="BI10" s="531"/>
      <c r="BJ10" s="528" t="s">
        <v>160</v>
      </c>
      <c r="BK10" s="528"/>
      <c r="BL10" s="528"/>
      <c r="BM10" s="528"/>
      <c r="BN10" s="529" t="s">
        <v>161</v>
      </c>
      <c r="BO10" s="532"/>
      <c r="BU10" s="588" t="s">
        <v>162</v>
      </c>
      <c r="BV10" s="588"/>
    </row>
    <row r="11" spans="2:74" ht="27.75" customHeight="1">
      <c r="B11" s="542"/>
      <c r="C11" s="543"/>
      <c r="D11" s="544"/>
      <c r="E11" s="545"/>
      <c r="F11" s="546"/>
      <c r="G11" s="547"/>
      <c r="H11" s="5"/>
      <c r="I11" s="533"/>
      <c r="J11" s="534"/>
      <c r="K11" s="534"/>
      <c r="L11" s="535"/>
      <c r="M11" s="527"/>
      <c r="N11" s="527"/>
      <c r="O11" s="466">
        <f t="shared" ref="O11:O20" si="0">PRODUCT(H11,I11,M11)</f>
        <v>0</v>
      </c>
      <c r="P11" s="467"/>
      <c r="Q11" s="467"/>
      <c r="R11" s="467"/>
      <c r="S11" s="467"/>
      <c r="T11" s="468"/>
      <c r="U11" s="523"/>
      <c r="V11" s="523"/>
      <c r="W11" s="523"/>
      <c r="X11" s="466"/>
      <c r="Y11" s="467"/>
      <c r="Z11" s="468"/>
      <c r="AA11" s="469"/>
      <c r="AB11" s="469"/>
      <c r="AC11" s="469"/>
      <c r="AD11" s="469"/>
      <c r="AE11" s="469"/>
      <c r="AF11" s="470"/>
      <c r="AK11" s="542"/>
      <c r="AL11" s="543"/>
      <c r="AM11" s="544"/>
      <c r="AN11" s="545"/>
      <c r="AO11" s="546"/>
      <c r="AP11" s="547"/>
      <c r="AQ11" s="5"/>
      <c r="AR11" s="533"/>
      <c r="AS11" s="534"/>
      <c r="AT11" s="534"/>
      <c r="AU11" s="535"/>
      <c r="AV11" s="527"/>
      <c r="AW11" s="527"/>
      <c r="AX11" s="466">
        <f t="shared" ref="AX11:AX20" si="1">PRODUCT(AQ11,AR11,AV11)</f>
        <v>0</v>
      </c>
      <c r="AY11" s="467"/>
      <c r="AZ11" s="467"/>
      <c r="BA11" s="467"/>
      <c r="BB11" s="467"/>
      <c r="BC11" s="468"/>
      <c r="BD11" s="523"/>
      <c r="BE11" s="523"/>
      <c r="BF11" s="523"/>
      <c r="BG11" s="466"/>
      <c r="BH11" s="467"/>
      <c r="BI11" s="468"/>
      <c r="BJ11" s="469">
        <v>300000</v>
      </c>
      <c r="BK11" s="469"/>
      <c r="BL11" s="469"/>
      <c r="BM11" s="469"/>
      <c r="BN11" s="469"/>
      <c r="BO11" s="470"/>
      <c r="BU11" s="7" t="s">
        <v>163</v>
      </c>
      <c r="BV11" s="4" t="s">
        <v>164</v>
      </c>
    </row>
    <row r="12" spans="2:74" ht="27.75" customHeight="1">
      <c r="B12" s="542"/>
      <c r="C12" s="543"/>
      <c r="D12" s="544"/>
      <c r="E12" s="548"/>
      <c r="F12" s="546"/>
      <c r="G12" s="547"/>
      <c r="H12" s="6"/>
      <c r="I12" s="533"/>
      <c r="J12" s="534"/>
      <c r="K12" s="534"/>
      <c r="L12" s="535"/>
      <c r="M12" s="527"/>
      <c r="N12" s="527"/>
      <c r="O12" s="466"/>
      <c r="P12" s="467"/>
      <c r="Q12" s="467"/>
      <c r="R12" s="467"/>
      <c r="S12" s="467"/>
      <c r="T12" s="468"/>
      <c r="U12" s="523"/>
      <c r="V12" s="523"/>
      <c r="W12" s="523"/>
      <c r="X12" s="466"/>
      <c r="Y12" s="467"/>
      <c r="Z12" s="468"/>
      <c r="AA12" s="469"/>
      <c r="AB12" s="469"/>
      <c r="AC12" s="469"/>
      <c r="AD12" s="469"/>
      <c r="AE12" s="469"/>
      <c r="AF12" s="470"/>
      <c r="AK12" s="542"/>
      <c r="AL12" s="543"/>
      <c r="AM12" s="544"/>
      <c r="AN12" s="548"/>
      <c r="AO12" s="546"/>
      <c r="AP12" s="547"/>
      <c r="AQ12" s="6"/>
      <c r="AR12" s="533"/>
      <c r="AS12" s="534"/>
      <c r="AT12" s="534"/>
      <c r="AU12" s="535"/>
      <c r="AV12" s="527"/>
      <c r="AW12" s="527"/>
      <c r="AX12" s="466">
        <f t="shared" si="1"/>
        <v>0</v>
      </c>
      <c r="AY12" s="467"/>
      <c r="AZ12" s="467"/>
      <c r="BA12" s="467"/>
      <c r="BB12" s="467"/>
      <c r="BC12" s="468"/>
      <c r="BD12" s="523"/>
      <c r="BE12" s="523"/>
      <c r="BF12" s="523"/>
      <c r="BG12" s="466"/>
      <c r="BH12" s="467"/>
      <c r="BI12" s="468"/>
      <c r="BJ12" s="469"/>
      <c r="BK12" s="469"/>
      <c r="BL12" s="469"/>
      <c r="BM12" s="469"/>
      <c r="BN12" s="469"/>
      <c r="BO12" s="470"/>
      <c r="BU12" s="7" t="s">
        <v>165</v>
      </c>
      <c r="BV12" s="4" t="s">
        <v>166</v>
      </c>
    </row>
    <row r="13" spans="2:74" ht="27.75" customHeight="1">
      <c r="B13" s="542"/>
      <c r="C13" s="543"/>
      <c r="D13" s="544"/>
      <c r="E13" s="545"/>
      <c r="F13" s="546"/>
      <c r="G13" s="547"/>
      <c r="H13" s="6"/>
      <c r="I13" s="533"/>
      <c r="J13" s="534"/>
      <c r="K13" s="534"/>
      <c r="L13" s="535"/>
      <c r="M13" s="527"/>
      <c r="N13" s="527"/>
      <c r="O13" s="466">
        <f t="shared" si="0"/>
        <v>0</v>
      </c>
      <c r="P13" s="467"/>
      <c r="Q13" s="467"/>
      <c r="R13" s="467"/>
      <c r="S13" s="467"/>
      <c r="T13" s="468"/>
      <c r="U13" s="523"/>
      <c r="V13" s="523"/>
      <c r="W13" s="523"/>
      <c r="X13" s="466"/>
      <c r="Y13" s="467"/>
      <c r="Z13" s="468"/>
      <c r="AA13" s="469"/>
      <c r="AB13" s="469"/>
      <c r="AC13" s="469"/>
      <c r="AD13" s="469"/>
      <c r="AE13" s="469"/>
      <c r="AF13" s="470"/>
      <c r="AK13" s="542"/>
      <c r="AL13" s="543"/>
      <c r="AM13" s="544"/>
      <c r="AN13" s="545"/>
      <c r="AO13" s="546"/>
      <c r="AP13" s="547"/>
      <c r="AQ13" s="6"/>
      <c r="AR13" s="533"/>
      <c r="AS13" s="534"/>
      <c r="AT13" s="534"/>
      <c r="AU13" s="535"/>
      <c r="AV13" s="527"/>
      <c r="AW13" s="527"/>
      <c r="AX13" s="466">
        <f t="shared" si="1"/>
        <v>0</v>
      </c>
      <c r="AY13" s="467"/>
      <c r="AZ13" s="467"/>
      <c r="BA13" s="467"/>
      <c r="BB13" s="467"/>
      <c r="BC13" s="468"/>
      <c r="BD13" s="469"/>
      <c r="BE13" s="469"/>
      <c r="BF13" s="469"/>
      <c r="BG13" s="507"/>
      <c r="BH13" s="508"/>
      <c r="BI13" s="509"/>
      <c r="BJ13" s="469"/>
      <c r="BK13" s="469"/>
      <c r="BL13" s="469"/>
      <c r="BM13" s="469"/>
      <c r="BN13" s="469"/>
      <c r="BO13" s="470"/>
      <c r="BU13" s="7" t="s">
        <v>167</v>
      </c>
      <c r="BV13" s="4" t="s">
        <v>168</v>
      </c>
    </row>
    <row r="14" spans="2:74" ht="27.75" customHeight="1">
      <c r="B14" s="542"/>
      <c r="C14" s="543"/>
      <c r="D14" s="544"/>
      <c r="E14" s="562"/>
      <c r="F14" s="563"/>
      <c r="G14" s="564"/>
      <c r="H14" s="6"/>
      <c r="I14" s="533"/>
      <c r="J14" s="534"/>
      <c r="K14" s="534"/>
      <c r="L14" s="535"/>
      <c r="M14" s="527"/>
      <c r="N14" s="527"/>
      <c r="O14" s="466">
        <f t="shared" si="0"/>
        <v>0</v>
      </c>
      <c r="P14" s="467"/>
      <c r="Q14" s="467"/>
      <c r="R14" s="467"/>
      <c r="S14" s="467"/>
      <c r="T14" s="468"/>
      <c r="U14" s="523"/>
      <c r="V14" s="523"/>
      <c r="W14" s="523"/>
      <c r="X14" s="466"/>
      <c r="Y14" s="467"/>
      <c r="Z14" s="468"/>
      <c r="AA14" s="469"/>
      <c r="AB14" s="469"/>
      <c r="AC14" s="469"/>
      <c r="AD14" s="469"/>
      <c r="AE14" s="469"/>
      <c r="AF14" s="470"/>
      <c r="AK14" s="542"/>
      <c r="AL14" s="543"/>
      <c r="AM14" s="544"/>
      <c r="AN14" s="562"/>
      <c r="AO14" s="563"/>
      <c r="AP14" s="564"/>
      <c r="AQ14" s="6"/>
      <c r="AR14" s="533"/>
      <c r="AS14" s="534"/>
      <c r="AT14" s="534"/>
      <c r="AU14" s="535"/>
      <c r="AV14" s="527"/>
      <c r="AW14" s="527"/>
      <c r="AX14" s="466">
        <f t="shared" si="1"/>
        <v>0</v>
      </c>
      <c r="AY14" s="467"/>
      <c r="AZ14" s="467"/>
      <c r="BA14" s="467"/>
      <c r="BB14" s="467"/>
      <c r="BC14" s="468"/>
      <c r="BD14" s="469"/>
      <c r="BE14" s="469"/>
      <c r="BF14" s="469"/>
      <c r="BG14" s="507"/>
      <c r="BH14" s="508"/>
      <c r="BI14" s="509"/>
      <c r="BJ14" s="469"/>
      <c r="BK14" s="469"/>
      <c r="BL14" s="469"/>
      <c r="BM14" s="469"/>
      <c r="BN14" s="469"/>
      <c r="BO14" s="470"/>
      <c r="BV14" s="4" t="s">
        <v>169</v>
      </c>
    </row>
    <row r="15" spans="2:74" ht="27.75" customHeight="1">
      <c r="B15" s="549"/>
      <c r="C15" s="550"/>
      <c r="D15" s="543"/>
      <c r="E15" s="565"/>
      <c r="F15" s="563"/>
      <c r="G15" s="564"/>
      <c r="H15" s="6"/>
      <c r="I15" s="533"/>
      <c r="J15" s="534"/>
      <c r="K15" s="534"/>
      <c r="L15" s="535"/>
      <c r="M15" s="554"/>
      <c r="N15" s="555"/>
      <c r="O15" s="466">
        <f t="shared" si="0"/>
        <v>0</v>
      </c>
      <c r="P15" s="467"/>
      <c r="Q15" s="467"/>
      <c r="R15" s="467"/>
      <c r="S15" s="467"/>
      <c r="T15" s="468"/>
      <c r="U15" s="523"/>
      <c r="V15" s="523"/>
      <c r="W15" s="523"/>
      <c r="X15" s="466"/>
      <c r="Y15" s="467"/>
      <c r="Z15" s="468"/>
      <c r="AA15" s="469"/>
      <c r="AB15" s="469"/>
      <c r="AC15" s="469"/>
      <c r="AD15" s="469"/>
      <c r="AE15" s="469"/>
      <c r="AF15" s="470"/>
      <c r="AK15" s="549"/>
      <c r="AL15" s="550"/>
      <c r="AM15" s="543"/>
      <c r="AN15" s="565"/>
      <c r="AO15" s="563"/>
      <c r="AP15" s="564"/>
      <c r="AQ15" s="6"/>
      <c r="AR15" s="533"/>
      <c r="AS15" s="534"/>
      <c r="AT15" s="534"/>
      <c r="AU15" s="535"/>
      <c r="AV15" s="554"/>
      <c r="AW15" s="555"/>
      <c r="AX15" s="466">
        <f t="shared" si="1"/>
        <v>0</v>
      </c>
      <c r="AY15" s="467"/>
      <c r="AZ15" s="467"/>
      <c r="BA15" s="467"/>
      <c r="BB15" s="467"/>
      <c r="BC15" s="468"/>
      <c r="BD15" s="507"/>
      <c r="BE15" s="508"/>
      <c r="BF15" s="509"/>
      <c r="BG15" s="507"/>
      <c r="BH15" s="508"/>
      <c r="BI15" s="509"/>
      <c r="BJ15" s="507"/>
      <c r="BK15" s="508"/>
      <c r="BL15" s="508"/>
      <c r="BM15" s="509"/>
      <c r="BN15" s="507"/>
      <c r="BO15" s="536"/>
      <c r="BV15" s="4" t="s">
        <v>170</v>
      </c>
    </row>
    <row r="16" spans="2:74" ht="27.75" customHeight="1">
      <c r="B16" s="542"/>
      <c r="C16" s="543"/>
      <c r="D16" s="544"/>
      <c r="E16" s="545"/>
      <c r="F16" s="546"/>
      <c r="G16" s="547"/>
      <c r="H16" s="6"/>
      <c r="I16" s="533"/>
      <c r="J16" s="534"/>
      <c r="K16" s="534"/>
      <c r="L16" s="535"/>
      <c r="M16" s="527"/>
      <c r="N16" s="527"/>
      <c r="O16" s="466">
        <f t="shared" si="0"/>
        <v>0</v>
      </c>
      <c r="P16" s="467"/>
      <c r="Q16" s="467"/>
      <c r="R16" s="467"/>
      <c r="S16" s="467"/>
      <c r="T16" s="468"/>
      <c r="U16" s="523"/>
      <c r="V16" s="523"/>
      <c r="W16" s="523"/>
      <c r="X16" s="466"/>
      <c r="Y16" s="467"/>
      <c r="Z16" s="468"/>
      <c r="AA16" s="469"/>
      <c r="AB16" s="469"/>
      <c r="AC16" s="469"/>
      <c r="AD16" s="469"/>
      <c r="AE16" s="469"/>
      <c r="AF16" s="470"/>
      <c r="AK16" s="542"/>
      <c r="AL16" s="543"/>
      <c r="AM16" s="544"/>
      <c r="AN16" s="545"/>
      <c r="AO16" s="546"/>
      <c r="AP16" s="547"/>
      <c r="AQ16" s="6"/>
      <c r="AR16" s="533"/>
      <c r="AS16" s="534"/>
      <c r="AT16" s="534"/>
      <c r="AU16" s="535"/>
      <c r="AV16" s="527"/>
      <c r="AW16" s="527"/>
      <c r="AX16" s="466">
        <f t="shared" si="1"/>
        <v>0</v>
      </c>
      <c r="AY16" s="467"/>
      <c r="AZ16" s="467"/>
      <c r="BA16" s="467"/>
      <c r="BB16" s="467"/>
      <c r="BC16" s="468"/>
      <c r="BD16" s="469"/>
      <c r="BE16" s="469"/>
      <c r="BF16" s="469"/>
      <c r="BG16" s="507"/>
      <c r="BH16" s="508"/>
      <c r="BI16" s="509"/>
      <c r="BJ16" s="469"/>
      <c r="BK16" s="469"/>
      <c r="BL16" s="469"/>
      <c r="BM16" s="469"/>
      <c r="BN16" s="469"/>
      <c r="BO16" s="470"/>
      <c r="BV16" s="4" t="s">
        <v>171</v>
      </c>
    </row>
    <row r="17" spans="2:74" ht="27.75" customHeight="1">
      <c r="B17" s="542"/>
      <c r="C17" s="543"/>
      <c r="D17" s="544"/>
      <c r="E17" s="545"/>
      <c r="F17" s="546"/>
      <c r="G17" s="547"/>
      <c r="H17" s="6"/>
      <c r="I17" s="533"/>
      <c r="J17" s="534"/>
      <c r="K17" s="534"/>
      <c r="L17" s="535"/>
      <c r="M17" s="527"/>
      <c r="N17" s="527"/>
      <c r="O17" s="466">
        <f t="shared" si="0"/>
        <v>0</v>
      </c>
      <c r="P17" s="467"/>
      <c r="Q17" s="467"/>
      <c r="R17" s="467"/>
      <c r="S17" s="467"/>
      <c r="T17" s="468"/>
      <c r="U17" s="523"/>
      <c r="V17" s="523"/>
      <c r="W17" s="523"/>
      <c r="X17" s="466"/>
      <c r="Y17" s="467"/>
      <c r="Z17" s="468"/>
      <c r="AA17" s="469"/>
      <c r="AB17" s="469"/>
      <c r="AC17" s="469"/>
      <c r="AD17" s="469"/>
      <c r="AE17" s="469"/>
      <c r="AF17" s="470"/>
      <c r="AK17" s="542"/>
      <c r="AL17" s="543"/>
      <c r="AM17" s="544"/>
      <c r="AN17" s="545"/>
      <c r="AO17" s="546"/>
      <c r="AP17" s="547"/>
      <c r="AQ17" s="6"/>
      <c r="AR17" s="533"/>
      <c r="AS17" s="534"/>
      <c r="AT17" s="534"/>
      <c r="AU17" s="535"/>
      <c r="AV17" s="527"/>
      <c r="AW17" s="527"/>
      <c r="AX17" s="466">
        <f t="shared" si="1"/>
        <v>0</v>
      </c>
      <c r="AY17" s="467"/>
      <c r="AZ17" s="467"/>
      <c r="BA17" s="467"/>
      <c r="BB17" s="467"/>
      <c r="BC17" s="468"/>
      <c r="BD17" s="523"/>
      <c r="BE17" s="523"/>
      <c r="BF17" s="523"/>
      <c r="BG17" s="466"/>
      <c r="BH17" s="467"/>
      <c r="BI17" s="468"/>
      <c r="BJ17" s="469"/>
      <c r="BK17" s="469"/>
      <c r="BL17" s="469"/>
      <c r="BM17" s="469"/>
      <c r="BN17" s="469"/>
      <c r="BO17" s="470"/>
      <c r="BV17" s="4" t="s">
        <v>172</v>
      </c>
    </row>
    <row r="18" spans="2:74" ht="27.75" customHeight="1">
      <c r="B18" s="549"/>
      <c r="C18" s="550"/>
      <c r="D18" s="543"/>
      <c r="E18" s="545"/>
      <c r="F18" s="546"/>
      <c r="G18" s="547"/>
      <c r="H18" s="6"/>
      <c r="I18" s="551"/>
      <c r="J18" s="552"/>
      <c r="K18" s="552"/>
      <c r="L18" s="553"/>
      <c r="M18" s="554"/>
      <c r="N18" s="555"/>
      <c r="O18" s="466">
        <f t="shared" si="0"/>
        <v>0</v>
      </c>
      <c r="P18" s="467"/>
      <c r="Q18" s="467"/>
      <c r="R18" s="467"/>
      <c r="S18" s="467"/>
      <c r="T18" s="468"/>
      <c r="U18" s="523"/>
      <c r="V18" s="523"/>
      <c r="W18" s="523"/>
      <c r="X18" s="466"/>
      <c r="Y18" s="467"/>
      <c r="Z18" s="468"/>
      <c r="AA18" s="469"/>
      <c r="AB18" s="469"/>
      <c r="AC18" s="469"/>
      <c r="AD18" s="469"/>
      <c r="AE18" s="469"/>
      <c r="AF18" s="470"/>
      <c r="AK18" s="549"/>
      <c r="AL18" s="550"/>
      <c r="AM18" s="543"/>
      <c r="AN18" s="545"/>
      <c r="AO18" s="546"/>
      <c r="AP18" s="547"/>
      <c r="AQ18" s="6"/>
      <c r="AR18" s="551"/>
      <c r="AS18" s="552"/>
      <c r="AT18" s="552"/>
      <c r="AU18" s="553"/>
      <c r="AV18" s="554"/>
      <c r="AW18" s="555"/>
      <c r="AX18" s="466">
        <f t="shared" si="1"/>
        <v>0</v>
      </c>
      <c r="AY18" s="467"/>
      <c r="AZ18" s="467"/>
      <c r="BA18" s="467"/>
      <c r="BB18" s="467"/>
      <c r="BC18" s="468"/>
      <c r="BD18" s="523"/>
      <c r="BE18" s="523"/>
      <c r="BF18" s="523"/>
      <c r="BG18" s="466"/>
      <c r="BH18" s="467"/>
      <c r="BI18" s="468"/>
      <c r="BJ18" s="469"/>
      <c r="BK18" s="469"/>
      <c r="BL18" s="469"/>
      <c r="BM18" s="469"/>
      <c r="BN18" s="469"/>
      <c r="BO18" s="470"/>
      <c r="BV18" s="4" t="s">
        <v>173</v>
      </c>
    </row>
    <row r="19" spans="2:74" ht="27.75" customHeight="1">
      <c r="B19" s="542"/>
      <c r="C19" s="543"/>
      <c r="D19" s="544"/>
      <c r="E19" s="545"/>
      <c r="F19" s="546"/>
      <c r="G19" s="547"/>
      <c r="H19" s="6"/>
      <c r="I19" s="533"/>
      <c r="J19" s="534"/>
      <c r="K19" s="534"/>
      <c r="L19" s="535"/>
      <c r="M19" s="527"/>
      <c r="N19" s="527"/>
      <c r="O19" s="466">
        <f t="shared" si="0"/>
        <v>0</v>
      </c>
      <c r="P19" s="467"/>
      <c r="Q19" s="467"/>
      <c r="R19" s="467"/>
      <c r="S19" s="467"/>
      <c r="T19" s="468"/>
      <c r="U19" s="523"/>
      <c r="V19" s="523"/>
      <c r="W19" s="523"/>
      <c r="X19" s="466"/>
      <c r="Y19" s="467"/>
      <c r="Z19" s="468"/>
      <c r="AA19" s="469"/>
      <c r="AB19" s="469"/>
      <c r="AC19" s="469"/>
      <c r="AD19" s="469"/>
      <c r="AE19" s="469"/>
      <c r="AF19" s="470"/>
      <c r="AK19" s="542"/>
      <c r="AL19" s="543"/>
      <c r="AM19" s="544"/>
      <c r="AN19" s="545"/>
      <c r="AO19" s="546"/>
      <c r="AP19" s="547"/>
      <c r="AQ19" s="6"/>
      <c r="AR19" s="533"/>
      <c r="AS19" s="534"/>
      <c r="AT19" s="534"/>
      <c r="AU19" s="535"/>
      <c r="AV19" s="527"/>
      <c r="AW19" s="527"/>
      <c r="AX19" s="466">
        <f t="shared" si="1"/>
        <v>0</v>
      </c>
      <c r="AY19" s="467"/>
      <c r="AZ19" s="467"/>
      <c r="BA19" s="467"/>
      <c r="BB19" s="467"/>
      <c r="BC19" s="468"/>
      <c r="BD19" s="523"/>
      <c r="BE19" s="523"/>
      <c r="BF19" s="523"/>
      <c r="BG19" s="466"/>
      <c r="BH19" s="467"/>
      <c r="BI19" s="468"/>
      <c r="BJ19" s="469"/>
      <c r="BK19" s="469"/>
      <c r="BL19" s="469"/>
      <c r="BM19" s="469"/>
      <c r="BN19" s="469"/>
      <c r="BO19" s="470"/>
      <c r="BV19" s="4" t="s">
        <v>174</v>
      </c>
    </row>
    <row r="20" spans="2:74" ht="27.75" customHeight="1">
      <c r="B20" s="549"/>
      <c r="C20" s="550"/>
      <c r="D20" s="543"/>
      <c r="E20" s="545"/>
      <c r="F20" s="546"/>
      <c r="G20" s="547"/>
      <c r="H20" s="6"/>
      <c r="I20" s="551"/>
      <c r="J20" s="552"/>
      <c r="K20" s="552"/>
      <c r="L20" s="553"/>
      <c r="M20" s="554"/>
      <c r="N20" s="555"/>
      <c r="O20" s="466">
        <f t="shared" si="0"/>
        <v>0</v>
      </c>
      <c r="P20" s="467"/>
      <c r="Q20" s="467"/>
      <c r="R20" s="467"/>
      <c r="S20" s="467"/>
      <c r="T20" s="468"/>
      <c r="U20" s="523"/>
      <c r="V20" s="523"/>
      <c r="W20" s="523"/>
      <c r="X20" s="466"/>
      <c r="Y20" s="467"/>
      <c r="Z20" s="468"/>
      <c r="AA20" s="469"/>
      <c r="AB20" s="469"/>
      <c r="AC20" s="469"/>
      <c r="AD20" s="469"/>
      <c r="AE20" s="469"/>
      <c r="AF20" s="470"/>
      <c r="AK20" s="549"/>
      <c r="AL20" s="550"/>
      <c r="AM20" s="543"/>
      <c r="AN20" s="545"/>
      <c r="AO20" s="546"/>
      <c r="AP20" s="547"/>
      <c r="AQ20" s="6"/>
      <c r="AR20" s="551"/>
      <c r="AS20" s="552"/>
      <c r="AT20" s="552"/>
      <c r="AU20" s="553"/>
      <c r="AV20" s="554"/>
      <c r="AW20" s="555"/>
      <c r="AX20" s="466">
        <f t="shared" si="1"/>
        <v>0</v>
      </c>
      <c r="AY20" s="467"/>
      <c r="AZ20" s="467"/>
      <c r="BA20" s="467"/>
      <c r="BB20" s="467"/>
      <c r="BC20" s="468"/>
      <c r="BD20" s="523"/>
      <c r="BE20" s="523"/>
      <c r="BF20" s="523"/>
      <c r="BG20" s="466"/>
      <c r="BH20" s="467"/>
      <c r="BI20" s="468"/>
      <c r="BJ20" s="469"/>
      <c r="BK20" s="469"/>
      <c r="BL20" s="469"/>
      <c r="BM20" s="469"/>
      <c r="BN20" s="469"/>
      <c r="BO20" s="470"/>
      <c r="BV20" s="4" t="s">
        <v>175</v>
      </c>
    </row>
    <row r="21" spans="2:74" ht="27.75" customHeight="1">
      <c r="B21" s="549"/>
      <c r="C21" s="550"/>
      <c r="D21" s="543"/>
      <c r="E21" s="545"/>
      <c r="F21" s="546"/>
      <c r="G21" s="547"/>
      <c r="H21" s="6"/>
      <c r="I21" s="551"/>
      <c r="J21" s="552"/>
      <c r="K21" s="552"/>
      <c r="L21" s="553"/>
      <c r="M21" s="554"/>
      <c r="N21" s="555"/>
      <c r="O21" s="466">
        <f>PRODUCT(H21,J21,M21)</f>
        <v>0</v>
      </c>
      <c r="P21" s="467"/>
      <c r="Q21" s="467"/>
      <c r="R21" s="467"/>
      <c r="S21" s="467"/>
      <c r="T21" s="468"/>
      <c r="U21" s="523"/>
      <c r="V21" s="523"/>
      <c r="W21" s="523"/>
      <c r="X21" s="466"/>
      <c r="Y21" s="467"/>
      <c r="Z21" s="468"/>
      <c r="AA21" s="469"/>
      <c r="AB21" s="469"/>
      <c r="AC21" s="469"/>
      <c r="AD21" s="469"/>
      <c r="AE21" s="469"/>
      <c r="AF21" s="470"/>
      <c r="AK21" s="549"/>
      <c r="AL21" s="550"/>
      <c r="AM21" s="543"/>
      <c r="AN21" s="545"/>
      <c r="AO21" s="546"/>
      <c r="AP21" s="547"/>
      <c r="AQ21" s="6"/>
      <c r="AR21" s="551"/>
      <c r="AS21" s="552"/>
      <c r="AT21" s="552"/>
      <c r="AU21" s="553"/>
      <c r="AV21" s="554"/>
      <c r="AW21" s="555"/>
      <c r="AX21" s="466">
        <f>PRODUCT(AQ21,AS21,AV21)</f>
        <v>0</v>
      </c>
      <c r="AY21" s="467"/>
      <c r="AZ21" s="467"/>
      <c r="BA21" s="467"/>
      <c r="BB21" s="467"/>
      <c r="BC21" s="468"/>
      <c r="BD21" s="523"/>
      <c r="BE21" s="523"/>
      <c r="BF21" s="523"/>
      <c r="BG21" s="466"/>
      <c r="BH21" s="467"/>
      <c r="BI21" s="468"/>
      <c r="BJ21" s="469"/>
      <c r="BK21" s="469"/>
      <c r="BL21" s="469"/>
      <c r="BM21" s="469"/>
      <c r="BN21" s="469"/>
      <c r="BO21" s="470"/>
      <c r="BV21" s="4" t="s">
        <v>176</v>
      </c>
    </row>
    <row r="22" spans="2:74" ht="27.75" customHeight="1">
      <c r="B22" s="549"/>
      <c r="C22" s="550"/>
      <c r="D22" s="543"/>
      <c r="E22" s="545"/>
      <c r="F22" s="546"/>
      <c r="G22" s="547"/>
      <c r="H22" s="6"/>
      <c r="I22" s="551"/>
      <c r="J22" s="552"/>
      <c r="K22" s="552"/>
      <c r="L22" s="553"/>
      <c r="M22" s="554"/>
      <c r="N22" s="555"/>
      <c r="O22" s="466">
        <f>PRODUCT(H22,J22,M22)</f>
        <v>0</v>
      </c>
      <c r="P22" s="467"/>
      <c r="Q22" s="467"/>
      <c r="R22" s="467"/>
      <c r="S22" s="467"/>
      <c r="T22" s="468"/>
      <c r="U22" s="523"/>
      <c r="V22" s="523"/>
      <c r="W22" s="523"/>
      <c r="X22" s="466"/>
      <c r="Y22" s="467"/>
      <c r="Z22" s="468"/>
      <c r="AA22" s="469"/>
      <c r="AB22" s="469"/>
      <c r="AC22" s="469"/>
      <c r="AD22" s="469"/>
      <c r="AE22" s="469"/>
      <c r="AF22" s="470"/>
      <c r="AK22" s="549"/>
      <c r="AL22" s="550"/>
      <c r="AM22" s="543"/>
      <c r="AN22" s="545"/>
      <c r="AO22" s="546"/>
      <c r="AP22" s="547"/>
      <c r="AQ22" s="6"/>
      <c r="AR22" s="551"/>
      <c r="AS22" s="552"/>
      <c r="AT22" s="552"/>
      <c r="AU22" s="553"/>
      <c r="AV22" s="554"/>
      <c r="AW22" s="555"/>
      <c r="AX22" s="466">
        <f>PRODUCT(AQ22,AS22,AV22)</f>
        <v>0</v>
      </c>
      <c r="AY22" s="467"/>
      <c r="AZ22" s="467"/>
      <c r="BA22" s="467"/>
      <c r="BB22" s="467"/>
      <c r="BC22" s="468"/>
      <c r="BD22" s="523"/>
      <c r="BE22" s="523"/>
      <c r="BF22" s="523"/>
      <c r="BG22" s="466"/>
      <c r="BH22" s="467"/>
      <c r="BI22" s="468"/>
      <c r="BJ22" s="469"/>
      <c r="BK22" s="469"/>
      <c r="BL22" s="469"/>
      <c r="BM22" s="469"/>
      <c r="BN22" s="469"/>
      <c r="BO22" s="470"/>
    </row>
    <row r="23" spans="2:74" ht="27.75" customHeight="1">
      <c r="B23" s="549"/>
      <c r="C23" s="550"/>
      <c r="D23" s="543"/>
      <c r="E23" s="545"/>
      <c r="F23" s="546"/>
      <c r="G23" s="547"/>
      <c r="H23" s="6"/>
      <c r="I23" s="551"/>
      <c r="J23" s="552"/>
      <c r="K23" s="552"/>
      <c r="L23" s="553"/>
      <c r="M23" s="554"/>
      <c r="N23" s="555"/>
      <c r="O23" s="466">
        <f>PRODUCT(H23,J23,M23)</f>
        <v>0</v>
      </c>
      <c r="P23" s="467"/>
      <c r="Q23" s="467"/>
      <c r="R23" s="467"/>
      <c r="S23" s="467"/>
      <c r="T23" s="468"/>
      <c r="U23" s="523"/>
      <c r="V23" s="523"/>
      <c r="W23" s="523"/>
      <c r="X23" s="466"/>
      <c r="Y23" s="467"/>
      <c r="Z23" s="468"/>
      <c r="AA23" s="469"/>
      <c r="AB23" s="469"/>
      <c r="AC23" s="469"/>
      <c r="AD23" s="469"/>
      <c r="AE23" s="469"/>
      <c r="AF23" s="470"/>
      <c r="AK23" s="549"/>
      <c r="AL23" s="550"/>
      <c r="AM23" s="543"/>
      <c r="AN23" s="545"/>
      <c r="AO23" s="546"/>
      <c r="AP23" s="547"/>
      <c r="AQ23" s="6"/>
      <c r="AR23" s="551"/>
      <c r="AS23" s="552"/>
      <c r="AT23" s="552"/>
      <c r="AU23" s="553"/>
      <c r="AV23" s="554"/>
      <c r="AW23" s="555"/>
      <c r="AX23" s="466">
        <f>PRODUCT(AQ23,AS23,AV23)</f>
        <v>0</v>
      </c>
      <c r="AY23" s="467"/>
      <c r="AZ23" s="467"/>
      <c r="BA23" s="467"/>
      <c r="BB23" s="467"/>
      <c r="BC23" s="468"/>
      <c r="BD23" s="523"/>
      <c r="BE23" s="523"/>
      <c r="BF23" s="523"/>
      <c r="BG23" s="466"/>
      <c r="BH23" s="467"/>
      <c r="BI23" s="468"/>
      <c r="BJ23" s="469"/>
      <c r="BK23" s="469"/>
      <c r="BL23" s="469"/>
      <c r="BM23" s="469"/>
      <c r="BN23" s="469"/>
      <c r="BO23" s="470"/>
    </row>
    <row r="24" spans="2:74" ht="27.75" customHeight="1">
      <c r="B24" s="549"/>
      <c r="C24" s="550"/>
      <c r="D24" s="543"/>
      <c r="E24" s="545"/>
      <c r="F24" s="546"/>
      <c r="G24" s="547"/>
      <c r="H24" s="6"/>
      <c r="I24" s="551"/>
      <c r="J24" s="552"/>
      <c r="K24" s="552"/>
      <c r="L24" s="553"/>
      <c r="M24" s="554"/>
      <c r="N24" s="555"/>
      <c r="O24" s="466">
        <f>PRODUCT(H24,J24,M24)</f>
        <v>0</v>
      </c>
      <c r="P24" s="467"/>
      <c r="Q24" s="467"/>
      <c r="R24" s="467"/>
      <c r="S24" s="467"/>
      <c r="T24" s="468"/>
      <c r="U24" s="523"/>
      <c r="V24" s="523"/>
      <c r="W24" s="523"/>
      <c r="X24" s="466"/>
      <c r="Y24" s="467"/>
      <c r="Z24" s="468"/>
      <c r="AA24" s="469"/>
      <c r="AB24" s="469"/>
      <c r="AC24" s="469"/>
      <c r="AD24" s="469"/>
      <c r="AE24" s="469"/>
      <c r="AF24" s="470"/>
      <c r="AG24" s="9"/>
      <c r="AH24" s="9"/>
      <c r="AK24" s="549"/>
      <c r="AL24" s="550"/>
      <c r="AM24" s="543"/>
      <c r="AN24" s="545"/>
      <c r="AO24" s="546"/>
      <c r="AP24" s="547"/>
      <c r="AQ24" s="6"/>
      <c r="AR24" s="551"/>
      <c r="AS24" s="552"/>
      <c r="AT24" s="552"/>
      <c r="AU24" s="553"/>
      <c r="AV24" s="554"/>
      <c r="AW24" s="555"/>
      <c r="AX24" s="466">
        <f>PRODUCT(AQ24,AS24,AV24)</f>
        <v>0</v>
      </c>
      <c r="AY24" s="467"/>
      <c r="AZ24" s="467"/>
      <c r="BA24" s="467"/>
      <c r="BB24" s="467"/>
      <c r="BC24" s="468"/>
      <c r="BD24" s="523"/>
      <c r="BE24" s="523"/>
      <c r="BF24" s="523"/>
      <c r="BG24" s="466"/>
      <c r="BH24" s="467"/>
      <c r="BI24" s="468"/>
      <c r="BJ24" s="469"/>
      <c r="BK24" s="469"/>
      <c r="BL24" s="469"/>
      <c r="BM24" s="469"/>
      <c r="BN24" s="469"/>
      <c r="BO24" s="470"/>
      <c r="BP24" s="9"/>
      <c r="BQ24" s="9"/>
    </row>
    <row r="25" spans="2:74" ht="16.5" customHeight="1">
      <c r="B25" s="476" t="s">
        <v>177</v>
      </c>
      <c r="C25" s="477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82">
        <f>SUM(O11:T24)</f>
        <v>0</v>
      </c>
      <c r="P25" s="483"/>
      <c r="Q25" s="483"/>
      <c r="R25" s="483"/>
      <c r="S25" s="483"/>
      <c r="T25" s="484"/>
      <c r="U25" s="488">
        <f>SUM(U11:W24)</f>
        <v>0</v>
      </c>
      <c r="V25" s="488"/>
      <c r="W25" s="488"/>
      <c r="X25" s="488">
        <f>SUM(X11:Z24)</f>
        <v>0</v>
      </c>
      <c r="Y25" s="488"/>
      <c r="Z25" s="488"/>
      <c r="AA25" s="488">
        <f>SUM(AA11:AD24)</f>
        <v>0</v>
      </c>
      <c r="AB25" s="488"/>
      <c r="AC25" s="488"/>
      <c r="AD25" s="488"/>
      <c r="AE25" s="462">
        <f>SUM(AE11:AF24)</f>
        <v>0</v>
      </c>
      <c r="AF25" s="463"/>
      <c r="AG25" s="561" t="s">
        <v>178</v>
      </c>
      <c r="AH25" s="474" t="str">
        <f>IF(U25+X25+AA25+AE25=O25,"ＯＫ","計算が間違っています")</f>
        <v>ＯＫ</v>
      </c>
      <c r="AK25" s="476" t="s">
        <v>177</v>
      </c>
      <c r="AL25" s="477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82">
        <f>SUM(AX11:BC24)</f>
        <v>0</v>
      </c>
      <c r="AY25" s="483"/>
      <c r="AZ25" s="483"/>
      <c r="BA25" s="483"/>
      <c r="BB25" s="483"/>
      <c r="BC25" s="484"/>
      <c r="BD25" s="488">
        <f>SUM(BD11:BF24)</f>
        <v>0</v>
      </c>
      <c r="BE25" s="488"/>
      <c r="BF25" s="488"/>
      <c r="BG25" s="488">
        <f>SUM(BG11:BI24)</f>
        <v>0</v>
      </c>
      <c r="BH25" s="488"/>
      <c r="BI25" s="488"/>
      <c r="BJ25" s="488">
        <f>SUM(BJ11:BM24)</f>
        <v>300000</v>
      </c>
      <c r="BK25" s="488"/>
      <c r="BL25" s="488"/>
      <c r="BM25" s="488"/>
      <c r="BN25" s="462">
        <f>SUM(BN11:BO24)</f>
        <v>0</v>
      </c>
      <c r="BO25" s="463"/>
      <c r="BP25" s="561" t="s">
        <v>178</v>
      </c>
      <c r="BQ25" s="474" t="str">
        <f>IF(BD25+BG25+BJ25+BN25=AX25,"ＯＫ","計算が間違っています")</f>
        <v>計算が間違っています</v>
      </c>
    </row>
    <row r="26" spans="2:74" ht="23.25" customHeight="1">
      <c r="B26" s="479"/>
      <c r="C26" s="480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5"/>
      <c r="P26" s="486"/>
      <c r="Q26" s="486"/>
      <c r="R26" s="486"/>
      <c r="S26" s="486"/>
      <c r="T26" s="487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64"/>
      <c r="AF26" s="465"/>
      <c r="AG26" s="561"/>
      <c r="AH26" s="475"/>
      <c r="AK26" s="479"/>
      <c r="AL26" s="480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5"/>
      <c r="AY26" s="486"/>
      <c r="AZ26" s="486"/>
      <c r="BA26" s="486"/>
      <c r="BB26" s="486"/>
      <c r="BC26" s="487"/>
      <c r="BD26" s="489"/>
      <c r="BE26" s="489"/>
      <c r="BF26" s="489"/>
      <c r="BG26" s="489"/>
      <c r="BH26" s="489"/>
      <c r="BI26" s="489"/>
      <c r="BJ26" s="489"/>
      <c r="BK26" s="489"/>
      <c r="BL26" s="489"/>
      <c r="BM26" s="489"/>
      <c r="BN26" s="464"/>
      <c r="BO26" s="465"/>
      <c r="BP26" s="561"/>
      <c r="BQ26" s="475"/>
    </row>
    <row r="27" spans="2:74" ht="12.75" customHeight="1"/>
    <row r="28" spans="2:74" ht="20.25" customHeight="1">
      <c r="B28" s="524" t="s">
        <v>179</v>
      </c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26"/>
      <c r="X28" s="502" t="s">
        <v>180</v>
      </c>
      <c r="Y28" s="503"/>
      <c r="Z28" s="503"/>
      <c r="AA28" s="503"/>
      <c r="AB28" s="504"/>
      <c r="AC28" s="505" t="s">
        <v>71</v>
      </c>
      <c r="AD28" s="503"/>
      <c r="AE28" s="503"/>
      <c r="AF28" s="506"/>
      <c r="AK28" s="524" t="s">
        <v>179</v>
      </c>
      <c r="AL28" s="525"/>
      <c r="AM28" s="525"/>
      <c r="AN28" s="525"/>
      <c r="AO28" s="525"/>
      <c r="AP28" s="525"/>
      <c r="AQ28" s="525"/>
      <c r="AR28" s="525"/>
      <c r="AS28" s="525"/>
      <c r="AT28" s="525"/>
      <c r="AU28" s="525"/>
      <c r="AV28" s="525"/>
      <c r="AW28" s="525"/>
      <c r="AX28" s="525"/>
      <c r="AY28" s="525"/>
      <c r="AZ28" s="525"/>
      <c r="BA28" s="525"/>
      <c r="BB28" s="525"/>
      <c r="BC28" s="525"/>
      <c r="BD28" s="525"/>
      <c r="BE28" s="525"/>
      <c r="BF28" s="526"/>
      <c r="BG28" s="502" t="s">
        <v>180</v>
      </c>
      <c r="BH28" s="503"/>
      <c r="BI28" s="503"/>
      <c r="BJ28" s="503"/>
      <c r="BK28" s="504"/>
      <c r="BL28" s="505" t="s">
        <v>71</v>
      </c>
      <c r="BM28" s="503"/>
      <c r="BN28" s="503"/>
      <c r="BO28" s="506"/>
    </row>
    <row r="29" spans="2:74" ht="28.5" customHeight="1">
      <c r="B29" s="557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1"/>
      <c r="X29" s="514"/>
      <c r="Y29" s="515"/>
      <c r="Z29" s="515"/>
      <c r="AA29" s="515"/>
      <c r="AB29" s="516"/>
      <c r="AC29" s="471"/>
      <c r="AD29" s="472"/>
      <c r="AE29" s="472"/>
      <c r="AF29" s="473"/>
      <c r="AK29" s="557"/>
      <c r="AL29" s="510"/>
      <c r="AM29" s="510"/>
      <c r="AN29" s="510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1"/>
      <c r="BG29" s="514"/>
      <c r="BH29" s="515"/>
      <c r="BI29" s="515"/>
      <c r="BJ29" s="515"/>
      <c r="BK29" s="516"/>
      <c r="BL29" s="471"/>
      <c r="BM29" s="472"/>
      <c r="BN29" s="472"/>
      <c r="BO29" s="473"/>
    </row>
    <row r="30" spans="2:74" ht="28.5" customHeight="1">
      <c r="B30" s="557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1"/>
      <c r="X30" s="514"/>
      <c r="Y30" s="515"/>
      <c r="Z30" s="515"/>
      <c r="AA30" s="515"/>
      <c r="AB30" s="516"/>
      <c r="AC30" s="471"/>
      <c r="AD30" s="472"/>
      <c r="AE30" s="472"/>
      <c r="AF30" s="473"/>
      <c r="AK30" s="557"/>
      <c r="AL30" s="510"/>
      <c r="AM30" s="5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1"/>
      <c r="BG30" s="514"/>
      <c r="BH30" s="515"/>
      <c r="BI30" s="515"/>
      <c r="BJ30" s="515"/>
      <c r="BK30" s="516"/>
      <c r="BL30" s="471"/>
      <c r="BM30" s="472"/>
      <c r="BN30" s="472"/>
      <c r="BO30" s="473"/>
    </row>
    <row r="31" spans="2:74" ht="28.5" customHeight="1">
      <c r="B31" s="557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1"/>
      <c r="X31" s="514"/>
      <c r="Y31" s="515"/>
      <c r="Z31" s="515"/>
      <c r="AA31" s="515"/>
      <c r="AB31" s="516"/>
      <c r="AC31" s="471"/>
      <c r="AD31" s="472"/>
      <c r="AE31" s="472"/>
      <c r="AF31" s="473"/>
      <c r="AK31" s="557"/>
      <c r="AL31" s="510"/>
      <c r="AM31" s="510"/>
      <c r="AN31" s="510"/>
      <c r="AO31" s="510"/>
      <c r="AP31" s="510"/>
      <c r="AQ31" s="510"/>
      <c r="AR31" s="510"/>
      <c r="AS31" s="510"/>
      <c r="AT31" s="510"/>
      <c r="AU31" s="510"/>
      <c r="AV31" s="510"/>
      <c r="AW31" s="510"/>
      <c r="AX31" s="510"/>
      <c r="AY31" s="510"/>
      <c r="AZ31" s="510"/>
      <c r="BA31" s="510"/>
      <c r="BB31" s="510"/>
      <c r="BC31" s="510"/>
      <c r="BD31" s="510"/>
      <c r="BE31" s="510"/>
      <c r="BF31" s="511"/>
      <c r="BG31" s="514"/>
      <c r="BH31" s="515"/>
      <c r="BI31" s="515"/>
      <c r="BJ31" s="515"/>
      <c r="BK31" s="516"/>
      <c r="BL31" s="471"/>
      <c r="BM31" s="472"/>
      <c r="BN31" s="472"/>
      <c r="BO31" s="473"/>
    </row>
    <row r="32" spans="2:74" ht="28.5" customHeight="1">
      <c r="B32" s="557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1"/>
      <c r="X32" s="514"/>
      <c r="Y32" s="515"/>
      <c r="Z32" s="515"/>
      <c r="AA32" s="515"/>
      <c r="AB32" s="516"/>
      <c r="AC32" s="471"/>
      <c r="AD32" s="472"/>
      <c r="AE32" s="472"/>
      <c r="AF32" s="473"/>
      <c r="AK32" s="557"/>
      <c r="AL32" s="510"/>
      <c r="AM32" s="510"/>
      <c r="AN32" s="510"/>
      <c r="AO32" s="510"/>
      <c r="AP32" s="510"/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0"/>
      <c r="BD32" s="510"/>
      <c r="BE32" s="510"/>
      <c r="BF32" s="511"/>
      <c r="BG32" s="514"/>
      <c r="BH32" s="515"/>
      <c r="BI32" s="515"/>
      <c r="BJ32" s="515"/>
      <c r="BK32" s="516"/>
      <c r="BL32" s="471"/>
      <c r="BM32" s="472"/>
      <c r="BN32" s="472"/>
      <c r="BO32" s="473"/>
    </row>
    <row r="33" spans="2:68" ht="28.5" customHeight="1">
      <c r="B33" s="558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3"/>
      <c r="X33" s="517" t="s">
        <v>177</v>
      </c>
      <c r="Y33" s="518"/>
      <c r="Z33" s="518"/>
      <c r="AA33" s="518"/>
      <c r="AB33" s="519"/>
      <c r="AC33" s="520">
        <f>SUM(AC29:AF32)</f>
        <v>0</v>
      </c>
      <c r="AD33" s="521"/>
      <c r="AE33" s="521"/>
      <c r="AF33" s="522"/>
      <c r="AK33" s="558"/>
      <c r="AL33" s="512"/>
      <c r="AM33" s="512"/>
      <c r="AN33" s="512"/>
      <c r="AO33" s="512"/>
      <c r="AP33" s="512"/>
      <c r="AQ33" s="512"/>
      <c r="AR33" s="512"/>
      <c r="AS33" s="512"/>
      <c r="AT33" s="512"/>
      <c r="AU33" s="512"/>
      <c r="AV33" s="512"/>
      <c r="AW33" s="512"/>
      <c r="AX33" s="512"/>
      <c r="AY33" s="512"/>
      <c r="AZ33" s="512"/>
      <c r="BA33" s="512"/>
      <c r="BB33" s="512"/>
      <c r="BC33" s="512"/>
      <c r="BD33" s="512"/>
      <c r="BE33" s="512"/>
      <c r="BF33" s="513"/>
      <c r="BG33" s="517" t="s">
        <v>177</v>
      </c>
      <c r="BH33" s="518"/>
      <c r="BI33" s="518"/>
      <c r="BJ33" s="518"/>
      <c r="BK33" s="519"/>
      <c r="BL33" s="520">
        <f>SUM(BL29:BO32)</f>
        <v>0</v>
      </c>
      <c r="BM33" s="521"/>
      <c r="BN33" s="521"/>
      <c r="BO33" s="522"/>
    </row>
    <row r="34" spans="2:68" ht="21.75" customHeight="1">
      <c r="D34" s="25"/>
      <c r="E34" s="586" t="str">
        <f>E1</f>
        <v>令和  年度</v>
      </c>
      <c r="F34" s="586"/>
      <c r="G34" s="586"/>
      <c r="H34" s="587" t="s">
        <v>163</v>
      </c>
      <c r="I34" s="587"/>
      <c r="J34" s="587"/>
      <c r="K34" s="587"/>
      <c r="L34" s="587"/>
      <c r="M34" s="587"/>
      <c r="N34" s="587"/>
      <c r="O34" s="587"/>
      <c r="P34" s="587"/>
      <c r="Q34" s="587"/>
      <c r="R34" s="587"/>
      <c r="S34" s="587"/>
      <c r="T34" s="578" t="s">
        <v>142</v>
      </c>
      <c r="U34" s="578"/>
      <c r="V34" s="578"/>
      <c r="W34" s="578"/>
      <c r="X34" s="578"/>
      <c r="Y34" s="578"/>
      <c r="Z34" s="578"/>
      <c r="AA34" s="578"/>
      <c r="AB34" s="578"/>
      <c r="AC34" s="25"/>
      <c r="AD34" s="25"/>
      <c r="AE34" s="25"/>
      <c r="AF34" s="25"/>
      <c r="AG34" s="1"/>
      <c r="AI34" s="1"/>
      <c r="AM34" s="25"/>
      <c r="AN34" s="586" t="str">
        <f>AN1</f>
        <v>令和  年度</v>
      </c>
      <c r="AO34" s="586"/>
      <c r="AP34" s="586"/>
      <c r="AQ34" s="587" t="s">
        <v>163</v>
      </c>
      <c r="AR34" s="587"/>
      <c r="AS34" s="587"/>
      <c r="AT34" s="587"/>
      <c r="AU34" s="587"/>
      <c r="AV34" s="587"/>
      <c r="AW34" s="587"/>
      <c r="AX34" s="587"/>
      <c r="AY34" s="587"/>
      <c r="AZ34" s="587"/>
      <c r="BA34" s="587"/>
      <c r="BB34" s="587"/>
      <c r="BC34" s="578" t="s">
        <v>142</v>
      </c>
      <c r="BD34" s="578"/>
      <c r="BE34" s="578"/>
      <c r="BF34" s="578"/>
      <c r="BG34" s="578"/>
      <c r="BH34" s="578"/>
      <c r="BI34" s="578"/>
      <c r="BJ34" s="578"/>
      <c r="BK34" s="578"/>
      <c r="BL34" s="25"/>
      <c r="BM34" s="25"/>
      <c r="BN34" s="25"/>
      <c r="BO34" s="25"/>
      <c r="BP34" s="1"/>
    </row>
    <row r="35" spans="2:68" ht="17.2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I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</row>
    <row r="36" spans="2:68" ht="27" customHeight="1">
      <c r="B36" s="579" t="s">
        <v>143</v>
      </c>
      <c r="C36" s="580"/>
      <c r="D36" s="584">
        <v>2</v>
      </c>
      <c r="E36" s="585"/>
      <c r="F36" s="559" t="str">
        <f>F3</f>
        <v>　競技団体名： 福井県○○協会（連盟）</v>
      </c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I36" s="11"/>
      <c r="AK36" s="579" t="s">
        <v>143</v>
      </c>
      <c r="AL36" s="580"/>
      <c r="AM36" s="584">
        <v>12</v>
      </c>
      <c r="AN36" s="585"/>
      <c r="AO36" s="559" t="str">
        <f>AO3</f>
        <v>　競技団体名： 福井県○○協会（連盟）</v>
      </c>
      <c r="AP36" s="560"/>
      <c r="AQ36" s="560"/>
      <c r="AR36" s="560"/>
      <c r="AS36" s="560"/>
      <c r="AT36" s="560"/>
      <c r="AU36" s="560"/>
      <c r="AV36" s="560"/>
      <c r="AW36" s="560"/>
      <c r="AX36" s="560"/>
      <c r="AY36" s="560"/>
      <c r="AZ36" s="560"/>
      <c r="BA36" s="560"/>
      <c r="BB36" s="560"/>
      <c r="BC36" s="560"/>
      <c r="BD36" s="560"/>
      <c r="BE36" s="560"/>
      <c r="BF36" s="560"/>
      <c r="BG36" s="560"/>
      <c r="BH36" s="560"/>
      <c r="BI36" s="560"/>
      <c r="BJ36" s="560"/>
      <c r="BK36" s="560"/>
      <c r="BL36" s="560"/>
      <c r="BM36" s="560"/>
      <c r="BN36" s="560"/>
      <c r="BO36" s="560"/>
    </row>
    <row r="37" spans="2:68" ht="28.5" customHeight="1">
      <c r="B37" s="493" t="s">
        <v>144</v>
      </c>
      <c r="C37" s="494"/>
      <c r="D37" s="495"/>
      <c r="E37" s="495"/>
      <c r="F37" s="495"/>
      <c r="G37" s="581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582"/>
      <c r="V37" s="582"/>
      <c r="W37" s="582"/>
      <c r="X37" s="582"/>
      <c r="Y37" s="582"/>
      <c r="Z37" s="582"/>
      <c r="AA37" s="582"/>
      <c r="AB37" s="582"/>
      <c r="AC37" s="582"/>
      <c r="AD37" s="582"/>
      <c r="AE37" s="582"/>
      <c r="AF37" s="583"/>
      <c r="AI37" s="11"/>
      <c r="AK37" s="493" t="s">
        <v>144</v>
      </c>
      <c r="AL37" s="494"/>
      <c r="AM37" s="495"/>
      <c r="AN37" s="495"/>
      <c r="AO37" s="495"/>
      <c r="AP37" s="581"/>
      <c r="AQ37" s="582"/>
      <c r="AR37" s="582"/>
      <c r="AS37" s="582"/>
      <c r="AT37" s="582"/>
      <c r="AU37" s="582"/>
      <c r="AV37" s="582"/>
      <c r="AW37" s="582"/>
      <c r="AX37" s="582"/>
      <c r="AY37" s="582"/>
      <c r="AZ37" s="582"/>
      <c r="BA37" s="582"/>
      <c r="BB37" s="582"/>
      <c r="BC37" s="582"/>
      <c r="BD37" s="582"/>
      <c r="BE37" s="582"/>
      <c r="BF37" s="582"/>
      <c r="BG37" s="582"/>
      <c r="BH37" s="582"/>
      <c r="BI37" s="582"/>
      <c r="BJ37" s="582"/>
      <c r="BK37" s="582"/>
      <c r="BL37" s="582"/>
      <c r="BM37" s="582"/>
      <c r="BN37" s="582"/>
      <c r="BO37" s="583"/>
    </row>
    <row r="38" spans="2:68" ht="28.5" customHeight="1">
      <c r="B38" s="493" t="s">
        <v>145</v>
      </c>
      <c r="C38" s="494"/>
      <c r="D38" s="495"/>
      <c r="E38" s="495"/>
      <c r="F38" s="495"/>
      <c r="G38" s="581"/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S38" s="582"/>
      <c r="T38" s="582"/>
      <c r="U38" s="582"/>
      <c r="V38" s="582"/>
      <c r="W38" s="582"/>
      <c r="X38" s="582"/>
      <c r="Y38" s="582"/>
      <c r="Z38" s="582"/>
      <c r="AA38" s="582"/>
      <c r="AB38" s="582"/>
      <c r="AC38" s="582"/>
      <c r="AD38" s="582"/>
      <c r="AE38" s="582"/>
      <c r="AF38" s="583"/>
      <c r="AI38" s="11"/>
      <c r="AK38" s="493" t="s">
        <v>145</v>
      </c>
      <c r="AL38" s="494"/>
      <c r="AM38" s="495"/>
      <c r="AN38" s="495"/>
      <c r="AO38" s="495"/>
      <c r="AP38" s="581"/>
      <c r="AQ38" s="582"/>
      <c r="AR38" s="582"/>
      <c r="AS38" s="582"/>
      <c r="AT38" s="582"/>
      <c r="AU38" s="582"/>
      <c r="AV38" s="582"/>
      <c r="AW38" s="582"/>
      <c r="AX38" s="582"/>
      <c r="AY38" s="582"/>
      <c r="AZ38" s="582"/>
      <c r="BA38" s="582"/>
      <c r="BB38" s="582"/>
      <c r="BC38" s="582"/>
      <c r="BD38" s="582"/>
      <c r="BE38" s="582"/>
      <c r="BF38" s="582"/>
      <c r="BG38" s="582"/>
      <c r="BH38" s="582"/>
      <c r="BI38" s="582"/>
      <c r="BJ38" s="582"/>
      <c r="BK38" s="582"/>
      <c r="BL38" s="582"/>
      <c r="BM38" s="582"/>
      <c r="BN38" s="582"/>
      <c r="BO38" s="583"/>
    </row>
    <row r="39" spans="2:68" ht="28.5" customHeight="1">
      <c r="B39" s="493" t="s">
        <v>146</v>
      </c>
      <c r="C39" s="494"/>
      <c r="D39" s="495"/>
      <c r="E39" s="499" t="s">
        <v>147</v>
      </c>
      <c r="F39" s="500"/>
      <c r="G39" s="490"/>
      <c r="H39" s="491"/>
      <c r="I39" s="491"/>
      <c r="J39" s="491"/>
      <c r="K39" s="491"/>
      <c r="L39" s="501" t="s">
        <v>148</v>
      </c>
      <c r="M39" s="501"/>
      <c r="N39" s="501"/>
      <c r="O39" s="501"/>
      <c r="P39" s="499"/>
      <c r="Q39" s="490"/>
      <c r="R39" s="491"/>
      <c r="S39" s="491"/>
      <c r="T39" s="491"/>
      <c r="U39" s="491"/>
      <c r="V39" s="491"/>
      <c r="W39" s="491"/>
      <c r="X39" s="501" t="s">
        <v>149</v>
      </c>
      <c r="Y39" s="501"/>
      <c r="Z39" s="501"/>
      <c r="AA39" s="499"/>
      <c r="AB39" s="490"/>
      <c r="AC39" s="491"/>
      <c r="AD39" s="491"/>
      <c r="AE39" s="491"/>
      <c r="AF39" s="492"/>
      <c r="AI39" s="11"/>
      <c r="AK39" s="493" t="s">
        <v>146</v>
      </c>
      <c r="AL39" s="494"/>
      <c r="AM39" s="495"/>
      <c r="AN39" s="499" t="s">
        <v>147</v>
      </c>
      <c r="AO39" s="500"/>
      <c r="AP39" s="490"/>
      <c r="AQ39" s="491"/>
      <c r="AR39" s="491"/>
      <c r="AS39" s="491"/>
      <c r="AT39" s="491"/>
      <c r="AU39" s="501" t="s">
        <v>148</v>
      </c>
      <c r="AV39" s="501"/>
      <c r="AW39" s="501"/>
      <c r="AX39" s="501"/>
      <c r="AY39" s="499"/>
      <c r="AZ39" s="490"/>
      <c r="BA39" s="491"/>
      <c r="BB39" s="491"/>
      <c r="BC39" s="491"/>
      <c r="BD39" s="491"/>
      <c r="BE39" s="491"/>
      <c r="BF39" s="491"/>
      <c r="BG39" s="501" t="s">
        <v>149</v>
      </c>
      <c r="BH39" s="501"/>
      <c r="BI39" s="501"/>
      <c r="BJ39" s="499"/>
      <c r="BK39" s="490"/>
      <c r="BL39" s="491"/>
      <c r="BM39" s="491"/>
      <c r="BN39" s="491"/>
      <c r="BO39" s="492"/>
    </row>
    <row r="40" spans="2:68" ht="28.5" customHeight="1">
      <c r="B40" s="496"/>
      <c r="C40" s="497"/>
      <c r="D40" s="498"/>
      <c r="E40" s="538" t="s">
        <v>150</v>
      </c>
      <c r="F40" s="556"/>
      <c r="G40" s="539"/>
      <c r="H40" s="540"/>
      <c r="I40" s="540"/>
      <c r="J40" s="540"/>
      <c r="K40" s="540"/>
      <c r="L40" s="537" t="s">
        <v>151</v>
      </c>
      <c r="M40" s="537"/>
      <c r="N40" s="537"/>
      <c r="O40" s="537"/>
      <c r="P40" s="538"/>
      <c r="Q40" s="539"/>
      <c r="R40" s="540"/>
      <c r="S40" s="540"/>
      <c r="T40" s="540"/>
      <c r="U40" s="540"/>
      <c r="V40" s="540"/>
      <c r="W40" s="540"/>
      <c r="X40" s="537" t="s">
        <v>152</v>
      </c>
      <c r="Y40" s="537"/>
      <c r="Z40" s="537"/>
      <c r="AA40" s="538"/>
      <c r="AB40" s="539"/>
      <c r="AC40" s="540"/>
      <c r="AD40" s="540"/>
      <c r="AE40" s="540"/>
      <c r="AF40" s="541"/>
      <c r="AI40" s="11"/>
      <c r="AK40" s="496"/>
      <c r="AL40" s="497"/>
      <c r="AM40" s="498"/>
      <c r="AN40" s="538" t="s">
        <v>150</v>
      </c>
      <c r="AO40" s="556"/>
      <c r="AP40" s="539"/>
      <c r="AQ40" s="540"/>
      <c r="AR40" s="540"/>
      <c r="AS40" s="540"/>
      <c r="AT40" s="540"/>
      <c r="AU40" s="537" t="s">
        <v>151</v>
      </c>
      <c r="AV40" s="537"/>
      <c r="AW40" s="537"/>
      <c r="AX40" s="537"/>
      <c r="AY40" s="538"/>
      <c r="AZ40" s="539"/>
      <c r="BA40" s="540"/>
      <c r="BB40" s="540"/>
      <c r="BC40" s="540"/>
      <c r="BD40" s="540"/>
      <c r="BE40" s="540"/>
      <c r="BF40" s="540"/>
      <c r="BG40" s="537" t="s">
        <v>152</v>
      </c>
      <c r="BH40" s="537"/>
      <c r="BI40" s="537"/>
      <c r="BJ40" s="538"/>
      <c r="BK40" s="539"/>
      <c r="BL40" s="540"/>
      <c r="BM40" s="540"/>
      <c r="BN40" s="540"/>
      <c r="BO40" s="541"/>
    </row>
    <row r="41" spans="2:68" ht="13.5" customHeight="1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2:68" ht="21" customHeight="1">
      <c r="B42" s="566" t="s">
        <v>153</v>
      </c>
      <c r="C42" s="567"/>
      <c r="D42" s="568"/>
      <c r="E42" s="568"/>
      <c r="F42" s="568"/>
      <c r="G42" s="568"/>
      <c r="H42" s="568" t="s">
        <v>154</v>
      </c>
      <c r="I42" s="569" t="s">
        <v>155</v>
      </c>
      <c r="J42" s="570"/>
      <c r="K42" s="570"/>
      <c r="L42" s="571"/>
      <c r="M42" s="575" t="s">
        <v>156</v>
      </c>
      <c r="N42" s="575"/>
      <c r="O42" s="569" t="s">
        <v>141</v>
      </c>
      <c r="P42" s="570"/>
      <c r="Q42" s="570"/>
      <c r="R42" s="570"/>
      <c r="S42" s="570"/>
      <c r="T42" s="571"/>
      <c r="U42" s="568" t="s">
        <v>157</v>
      </c>
      <c r="V42" s="568"/>
      <c r="W42" s="568"/>
      <c r="X42" s="568"/>
      <c r="Y42" s="568"/>
      <c r="Z42" s="568"/>
      <c r="AA42" s="568"/>
      <c r="AB42" s="568"/>
      <c r="AC42" s="568"/>
      <c r="AD42" s="568"/>
      <c r="AE42" s="576"/>
      <c r="AF42" s="577"/>
      <c r="AG42" s="3"/>
      <c r="AI42" s="3"/>
      <c r="AK42" s="566" t="s">
        <v>153</v>
      </c>
      <c r="AL42" s="567"/>
      <c r="AM42" s="568"/>
      <c r="AN42" s="568"/>
      <c r="AO42" s="568"/>
      <c r="AP42" s="568"/>
      <c r="AQ42" s="568" t="s">
        <v>154</v>
      </c>
      <c r="AR42" s="569" t="s">
        <v>155</v>
      </c>
      <c r="AS42" s="570"/>
      <c r="AT42" s="570"/>
      <c r="AU42" s="571"/>
      <c r="AV42" s="575" t="s">
        <v>156</v>
      </c>
      <c r="AW42" s="575"/>
      <c r="AX42" s="569" t="s">
        <v>141</v>
      </c>
      <c r="AY42" s="570"/>
      <c r="AZ42" s="570"/>
      <c r="BA42" s="570"/>
      <c r="BB42" s="570"/>
      <c r="BC42" s="571"/>
      <c r="BD42" s="568" t="s">
        <v>157</v>
      </c>
      <c r="BE42" s="568"/>
      <c r="BF42" s="568"/>
      <c r="BG42" s="568"/>
      <c r="BH42" s="568"/>
      <c r="BI42" s="568"/>
      <c r="BJ42" s="568"/>
      <c r="BK42" s="568"/>
      <c r="BL42" s="568"/>
      <c r="BM42" s="568"/>
      <c r="BN42" s="576"/>
      <c r="BO42" s="577"/>
      <c r="BP42" s="3"/>
    </row>
    <row r="43" spans="2:68" ht="21" customHeight="1">
      <c r="B43" s="493"/>
      <c r="C43" s="494"/>
      <c r="D43" s="495"/>
      <c r="E43" s="495"/>
      <c r="F43" s="495"/>
      <c r="G43" s="495"/>
      <c r="H43" s="495"/>
      <c r="I43" s="572"/>
      <c r="J43" s="573"/>
      <c r="K43" s="573"/>
      <c r="L43" s="574"/>
      <c r="M43" s="528"/>
      <c r="N43" s="528"/>
      <c r="O43" s="572"/>
      <c r="P43" s="573"/>
      <c r="Q43" s="573"/>
      <c r="R43" s="573"/>
      <c r="S43" s="573"/>
      <c r="T43" s="574"/>
      <c r="U43" s="528" t="s">
        <v>158</v>
      </c>
      <c r="V43" s="528"/>
      <c r="W43" s="528"/>
      <c r="X43" s="529" t="s">
        <v>159</v>
      </c>
      <c r="Y43" s="530"/>
      <c r="Z43" s="531"/>
      <c r="AA43" s="528" t="s">
        <v>160</v>
      </c>
      <c r="AB43" s="528"/>
      <c r="AC43" s="528"/>
      <c r="AD43" s="528"/>
      <c r="AE43" s="529" t="s">
        <v>161</v>
      </c>
      <c r="AF43" s="532"/>
      <c r="AK43" s="493"/>
      <c r="AL43" s="494"/>
      <c r="AM43" s="495"/>
      <c r="AN43" s="495"/>
      <c r="AO43" s="495"/>
      <c r="AP43" s="495"/>
      <c r="AQ43" s="495"/>
      <c r="AR43" s="572"/>
      <c r="AS43" s="573"/>
      <c r="AT43" s="573"/>
      <c r="AU43" s="574"/>
      <c r="AV43" s="528"/>
      <c r="AW43" s="528"/>
      <c r="AX43" s="572"/>
      <c r="AY43" s="573"/>
      <c r="AZ43" s="573"/>
      <c r="BA43" s="573"/>
      <c r="BB43" s="573"/>
      <c r="BC43" s="574"/>
      <c r="BD43" s="528" t="s">
        <v>158</v>
      </c>
      <c r="BE43" s="528"/>
      <c r="BF43" s="528"/>
      <c r="BG43" s="529" t="s">
        <v>159</v>
      </c>
      <c r="BH43" s="530"/>
      <c r="BI43" s="531"/>
      <c r="BJ43" s="528" t="s">
        <v>160</v>
      </c>
      <c r="BK43" s="528"/>
      <c r="BL43" s="528"/>
      <c r="BM43" s="528"/>
      <c r="BN43" s="529" t="s">
        <v>161</v>
      </c>
      <c r="BO43" s="532"/>
    </row>
    <row r="44" spans="2:68" ht="27.75" customHeight="1">
      <c r="B44" s="542"/>
      <c r="C44" s="543"/>
      <c r="D44" s="544"/>
      <c r="E44" s="545"/>
      <c r="F44" s="546"/>
      <c r="G44" s="547"/>
      <c r="H44" s="5"/>
      <c r="I44" s="533"/>
      <c r="J44" s="534"/>
      <c r="K44" s="534"/>
      <c r="L44" s="535"/>
      <c r="M44" s="527"/>
      <c r="N44" s="527"/>
      <c r="O44" s="466">
        <f t="shared" ref="O44:O53" si="2">PRODUCT(H44,I44,M44)</f>
        <v>0</v>
      </c>
      <c r="P44" s="467"/>
      <c r="Q44" s="467"/>
      <c r="R44" s="467"/>
      <c r="S44" s="467"/>
      <c r="T44" s="468"/>
      <c r="U44" s="523"/>
      <c r="V44" s="523"/>
      <c r="W44" s="523"/>
      <c r="X44" s="466"/>
      <c r="Y44" s="467"/>
      <c r="Z44" s="468"/>
      <c r="AA44" s="469"/>
      <c r="AB44" s="469"/>
      <c r="AC44" s="469"/>
      <c r="AD44" s="469"/>
      <c r="AE44" s="469"/>
      <c r="AF44" s="470"/>
      <c r="AK44" s="542"/>
      <c r="AL44" s="543"/>
      <c r="AM44" s="544"/>
      <c r="AN44" s="545"/>
      <c r="AO44" s="546"/>
      <c r="AP44" s="547"/>
      <c r="AQ44" s="5"/>
      <c r="AR44" s="533"/>
      <c r="AS44" s="534"/>
      <c r="AT44" s="534"/>
      <c r="AU44" s="535"/>
      <c r="AV44" s="527"/>
      <c r="AW44" s="527"/>
      <c r="AX44" s="466">
        <f t="shared" ref="AX44:AX53" si="3">PRODUCT(AQ44,AR44,AV44)</f>
        <v>0</v>
      </c>
      <c r="AY44" s="467"/>
      <c r="AZ44" s="467"/>
      <c r="BA44" s="467"/>
      <c r="BB44" s="467"/>
      <c r="BC44" s="468"/>
      <c r="BD44" s="523"/>
      <c r="BE44" s="523"/>
      <c r="BF44" s="523"/>
      <c r="BG44" s="466"/>
      <c r="BH44" s="467"/>
      <c r="BI44" s="468"/>
      <c r="BJ44" s="469"/>
      <c r="BK44" s="469"/>
      <c r="BL44" s="469"/>
      <c r="BM44" s="469"/>
      <c r="BN44" s="469"/>
      <c r="BO44" s="470"/>
    </row>
    <row r="45" spans="2:68" ht="27.75" customHeight="1">
      <c r="B45" s="542"/>
      <c r="C45" s="543"/>
      <c r="D45" s="544"/>
      <c r="E45" s="548"/>
      <c r="F45" s="546"/>
      <c r="G45" s="547"/>
      <c r="H45" s="6"/>
      <c r="I45" s="533"/>
      <c r="J45" s="534"/>
      <c r="K45" s="534"/>
      <c r="L45" s="535"/>
      <c r="M45" s="527"/>
      <c r="N45" s="527"/>
      <c r="O45" s="466">
        <f t="shared" si="2"/>
        <v>0</v>
      </c>
      <c r="P45" s="467"/>
      <c r="Q45" s="467"/>
      <c r="R45" s="467"/>
      <c r="S45" s="467"/>
      <c r="T45" s="468"/>
      <c r="U45" s="523"/>
      <c r="V45" s="523"/>
      <c r="W45" s="523"/>
      <c r="X45" s="466"/>
      <c r="Y45" s="467"/>
      <c r="Z45" s="468"/>
      <c r="AA45" s="469"/>
      <c r="AB45" s="469"/>
      <c r="AC45" s="469"/>
      <c r="AD45" s="469"/>
      <c r="AE45" s="469"/>
      <c r="AF45" s="470"/>
      <c r="AK45" s="542"/>
      <c r="AL45" s="543"/>
      <c r="AM45" s="544"/>
      <c r="AN45" s="548"/>
      <c r="AO45" s="546"/>
      <c r="AP45" s="547"/>
      <c r="AQ45" s="6"/>
      <c r="AR45" s="533"/>
      <c r="AS45" s="534"/>
      <c r="AT45" s="534"/>
      <c r="AU45" s="535"/>
      <c r="AV45" s="527"/>
      <c r="AW45" s="527"/>
      <c r="AX45" s="466">
        <f t="shared" si="3"/>
        <v>0</v>
      </c>
      <c r="AY45" s="467"/>
      <c r="AZ45" s="467"/>
      <c r="BA45" s="467"/>
      <c r="BB45" s="467"/>
      <c r="BC45" s="468"/>
      <c r="BD45" s="523"/>
      <c r="BE45" s="523"/>
      <c r="BF45" s="523"/>
      <c r="BG45" s="466"/>
      <c r="BH45" s="467"/>
      <c r="BI45" s="468"/>
      <c r="BJ45" s="469"/>
      <c r="BK45" s="469"/>
      <c r="BL45" s="469"/>
      <c r="BM45" s="469"/>
      <c r="BN45" s="469"/>
      <c r="BO45" s="470"/>
    </row>
    <row r="46" spans="2:68" ht="27.75" customHeight="1">
      <c r="B46" s="542"/>
      <c r="C46" s="543"/>
      <c r="D46" s="544"/>
      <c r="E46" s="545"/>
      <c r="F46" s="546"/>
      <c r="G46" s="547"/>
      <c r="H46" s="6"/>
      <c r="I46" s="533"/>
      <c r="J46" s="534"/>
      <c r="K46" s="534"/>
      <c r="L46" s="535"/>
      <c r="M46" s="527"/>
      <c r="N46" s="527"/>
      <c r="O46" s="466">
        <f t="shared" si="2"/>
        <v>0</v>
      </c>
      <c r="P46" s="467"/>
      <c r="Q46" s="467"/>
      <c r="R46" s="467"/>
      <c r="S46" s="467"/>
      <c r="T46" s="468"/>
      <c r="U46" s="469"/>
      <c r="V46" s="469"/>
      <c r="W46" s="469"/>
      <c r="X46" s="507"/>
      <c r="Y46" s="508"/>
      <c r="Z46" s="509"/>
      <c r="AA46" s="469"/>
      <c r="AB46" s="469"/>
      <c r="AC46" s="469"/>
      <c r="AD46" s="469"/>
      <c r="AE46" s="469"/>
      <c r="AF46" s="470"/>
      <c r="AK46" s="542"/>
      <c r="AL46" s="543"/>
      <c r="AM46" s="544"/>
      <c r="AN46" s="545"/>
      <c r="AO46" s="546"/>
      <c r="AP46" s="547"/>
      <c r="AQ46" s="6"/>
      <c r="AR46" s="533"/>
      <c r="AS46" s="534"/>
      <c r="AT46" s="534"/>
      <c r="AU46" s="535"/>
      <c r="AV46" s="527"/>
      <c r="AW46" s="527"/>
      <c r="AX46" s="466">
        <f t="shared" si="3"/>
        <v>0</v>
      </c>
      <c r="AY46" s="467"/>
      <c r="AZ46" s="467"/>
      <c r="BA46" s="467"/>
      <c r="BB46" s="467"/>
      <c r="BC46" s="468"/>
      <c r="BD46" s="469"/>
      <c r="BE46" s="469"/>
      <c r="BF46" s="469"/>
      <c r="BG46" s="507"/>
      <c r="BH46" s="508"/>
      <c r="BI46" s="509"/>
      <c r="BJ46" s="469"/>
      <c r="BK46" s="469"/>
      <c r="BL46" s="469"/>
      <c r="BM46" s="469"/>
      <c r="BN46" s="469"/>
      <c r="BO46" s="470"/>
    </row>
    <row r="47" spans="2:68" ht="27.75" customHeight="1">
      <c r="B47" s="542"/>
      <c r="C47" s="543"/>
      <c r="D47" s="544"/>
      <c r="E47" s="562"/>
      <c r="F47" s="563"/>
      <c r="G47" s="564"/>
      <c r="H47" s="6"/>
      <c r="I47" s="533"/>
      <c r="J47" s="534"/>
      <c r="K47" s="534"/>
      <c r="L47" s="535"/>
      <c r="M47" s="527"/>
      <c r="N47" s="527"/>
      <c r="O47" s="466">
        <f t="shared" si="2"/>
        <v>0</v>
      </c>
      <c r="P47" s="467"/>
      <c r="Q47" s="467"/>
      <c r="R47" s="467"/>
      <c r="S47" s="467"/>
      <c r="T47" s="468"/>
      <c r="U47" s="469"/>
      <c r="V47" s="469"/>
      <c r="W47" s="469"/>
      <c r="X47" s="507"/>
      <c r="Y47" s="508"/>
      <c r="Z47" s="509"/>
      <c r="AA47" s="469"/>
      <c r="AB47" s="469"/>
      <c r="AC47" s="469"/>
      <c r="AD47" s="469"/>
      <c r="AE47" s="469"/>
      <c r="AF47" s="470"/>
      <c r="AK47" s="542"/>
      <c r="AL47" s="543"/>
      <c r="AM47" s="544"/>
      <c r="AN47" s="562"/>
      <c r="AO47" s="563"/>
      <c r="AP47" s="564"/>
      <c r="AQ47" s="6"/>
      <c r="AR47" s="533"/>
      <c r="AS47" s="534"/>
      <c r="AT47" s="534"/>
      <c r="AU47" s="535"/>
      <c r="AV47" s="527"/>
      <c r="AW47" s="527"/>
      <c r="AX47" s="466">
        <f t="shared" si="3"/>
        <v>0</v>
      </c>
      <c r="AY47" s="467"/>
      <c r="AZ47" s="467"/>
      <c r="BA47" s="467"/>
      <c r="BB47" s="467"/>
      <c r="BC47" s="468"/>
      <c r="BD47" s="469"/>
      <c r="BE47" s="469"/>
      <c r="BF47" s="469"/>
      <c r="BG47" s="507"/>
      <c r="BH47" s="508"/>
      <c r="BI47" s="509"/>
      <c r="BJ47" s="469"/>
      <c r="BK47" s="469"/>
      <c r="BL47" s="469"/>
      <c r="BM47" s="469"/>
      <c r="BN47" s="469"/>
      <c r="BO47" s="470"/>
    </row>
    <row r="48" spans="2:68" ht="27.75" customHeight="1">
      <c r="B48" s="549"/>
      <c r="C48" s="550"/>
      <c r="D48" s="543"/>
      <c r="E48" s="565"/>
      <c r="F48" s="563"/>
      <c r="G48" s="564"/>
      <c r="H48" s="6"/>
      <c r="I48" s="533"/>
      <c r="J48" s="534"/>
      <c r="K48" s="534"/>
      <c r="L48" s="535"/>
      <c r="M48" s="554"/>
      <c r="N48" s="555"/>
      <c r="O48" s="466">
        <f t="shared" si="2"/>
        <v>0</v>
      </c>
      <c r="P48" s="467"/>
      <c r="Q48" s="467"/>
      <c r="R48" s="467"/>
      <c r="S48" s="467"/>
      <c r="T48" s="468"/>
      <c r="U48" s="507"/>
      <c r="V48" s="508"/>
      <c r="W48" s="509"/>
      <c r="X48" s="507"/>
      <c r="Y48" s="508"/>
      <c r="Z48" s="509"/>
      <c r="AA48" s="507"/>
      <c r="AB48" s="508"/>
      <c r="AC48" s="508"/>
      <c r="AD48" s="509"/>
      <c r="AE48" s="507"/>
      <c r="AF48" s="536"/>
      <c r="AK48" s="549"/>
      <c r="AL48" s="550"/>
      <c r="AM48" s="543"/>
      <c r="AN48" s="565"/>
      <c r="AO48" s="563"/>
      <c r="AP48" s="564"/>
      <c r="AQ48" s="6"/>
      <c r="AR48" s="533"/>
      <c r="AS48" s="534"/>
      <c r="AT48" s="534"/>
      <c r="AU48" s="535"/>
      <c r="AV48" s="554"/>
      <c r="AW48" s="555"/>
      <c r="AX48" s="466">
        <f t="shared" si="3"/>
        <v>0</v>
      </c>
      <c r="AY48" s="467"/>
      <c r="AZ48" s="467"/>
      <c r="BA48" s="467"/>
      <c r="BB48" s="467"/>
      <c r="BC48" s="468"/>
      <c r="BD48" s="507"/>
      <c r="BE48" s="508"/>
      <c r="BF48" s="509"/>
      <c r="BG48" s="507"/>
      <c r="BH48" s="508"/>
      <c r="BI48" s="509"/>
      <c r="BJ48" s="507"/>
      <c r="BK48" s="508"/>
      <c r="BL48" s="508"/>
      <c r="BM48" s="509"/>
      <c r="BN48" s="507"/>
      <c r="BO48" s="536"/>
    </row>
    <row r="49" spans="2:69" ht="27.75" customHeight="1">
      <c r="B49" s="542"/>
      <c r="C49" s="543"/>
      <c r="D49" s="544"/>
      <c r="E49" s="545"/>
      <c r="F49" s="546"/>
      <c r="G49" s="547"/>
      <c r="H49" s="6"/>
      <c r="I49" s="533"/>
      <c r="J49" s="534"/>
      <c r="K49" s="534"/>
      <c r="L49" s="535"/>
      <c r="M49" s="527"/>
      <c r="N49" s="527"/>
      <c r="O49" s="466">
        <f t="shared" si="2"/>
        <v>0</v>
      </c>
      <c r="P49" s="467"/>
      <c r="Q49" s="467"/>
      <c r="R49" s="467"/>
      <c r="S49" s="467"/>
      <c r="T49" s="468"/>
      <c r="U49" s="469"/>
      <c r="V49" s="469"/>
      <c r="W49" s="469"/>
      <c r="X49" s="507"/>
      <c r="Y49" s="508"/>
      <c r="Z49" s="509"/>
      <c r="AA49" s="469"/>
      <c r="AB49" s="469"/>
      <c r="AC49" s="469"/>
      <c r="AD49" s="469"/>
      <c r="AE49" s="469"/>
      <c r="AF49" s="470"/>
      <c r="AK49" s="542"/>
      <c r="AL49" s="543"/>
      <c r="AM49" s="544"/>
      <c r="AN49" s="545"/>
      <c r="AO49" s="546"/>
      <c r="AP49" s="547"/>
      <c r="AQ49" s="6"/>
      <c r="AR49" s="533"/>
      <c r="AS49" s="534"/>
      <c r="AT49" s="534"/>
      <c r="AU49" s="535"/>
      <c r="AV49" s="527"/>
      <c r="AW49" s="527"/>
      <c r="AX49" s="466">
        <f t="shared" si="3"/>
        <v>0</v>
      </c>
      <c r="AY49" s="467"/>
      <c r="AZ49" s="467"/>
      <c r="BA49" s="467"/>
      <c r="BB49" s="467"/>
      <c r="BC49" s="468"/>
      <c r="BD49" s="469"/>
      <c r="BE49" s="469"/>
      <c r="BF49" s="469"/>
      <c r="BG49" s="507"/>
      <c r="BH49" s="508"/>
      <c r="BI49" s="509"/>
      <c r="BJ49" s="469"/>
      <c r="BK49" s="469"/>
      <c r="BL49" s="469"/>
      <c r="BM49" s="469"/>
      <c r="BN49" s="469"/>
      <c r="BO49" s="470"/>
    </row>
    <row r="50" spans="2:69" ht="27.75" customHeight="1">
      <c r="B50" s="542"/>
      <c r="C50" s="543"/>
      <c r="D50" s="544"/>
      <c r="E50" s="545"/>
      <c r="F50" s="546"/>
      <c r="G50" s="547"/>
      <c r="H50" s="6"/>
      <c r="I50" s="533"/>
      <c r="J50" s="534"/>
      <c r="K50" s="534"/>
      <c r="L50" s="535"/>
      <c r="M50" s="527"/>
      <c r="N50" s="527"/>
      <c r="O50" s="466">
        <f t="shared" si="2"/>
        <v>0</v>
      </c>
      <c r="P50" s="467"/>
      <c r="Q50" s="467"/>
      <c r="R50" s="467"/>
      <c r="S50" s="467"/>
      <c r="T50" s="468"/>
      <c r="U50" s="523"/>
      <c r="V50" s="523"/>
      <c r="W50" s="523"/>
      <c r="X50" s="466"/>
      <c r="Y50" s="467"/>
      <c r="Z50" s="468"/>
      <c r="AA50" s="469"/>
      <c r="AB50" s="469"/>
      <c r="AC50" s="469"/>
      <c r="AD50" s="469"/>
      <c r="AE50" s="469"/>
      <c r="AF50" s="470"/>
      <c r="AK50" s="542"/>
      <c r="AL50" s="543"/>
      <c r="AM50" s="544"/>
      <c r="AN50" s="545"/>
      <c r="AO50" s="546"/>
      <c r="AP50" s="547"/>
      <c r="AQ50" s="6"/>
      <c r="AR50" s="533"/>
      <c r="AS50" s="534"/>
      <c r="AT50" s="534"/>
      <c r="AU50" s="535"/>
      <c r="AV50" s="527"/>
      <c r="AW50" s="527"/>
      <c r="AX50" s="466">
        <f t="shared" si="3"/>
        <v>0</v>
      </c>
      <c r="AY50" s="467"/>
      <c r="AZ50" s="467"/>
      <c r="BA50" s="467"/>
      <c r="BB50" s="467"/>
      <c r="BC50" s="468"/>
      <c r="BD50" s="523"/>
      <c r="BE50" s="523"/>
      <c r="BF50" s="523"/>
      <c r="BG50" s="466"/>
      <c r="BH50" s="467"/>
      <c r="BI50" s="468"/>
      <c r="BJ50" s="469"/>
      <c r="BK50" s="469"/>
      <c r="BL50" s="469"/>
      <c r="BM50" s="469"/>
      <c r="BN50" s="469"/>
      <c r="BO50" s="470"/>
    </row>
    <row r="51" spans="2:69" ht="27.75" customHeight="1">
      <c r="B51" s="549"/>
      <c r="C51" s="550"/>
      <c r="D51" s="543"/>
      <c r="E51" s="545"/>
      <c r="F51" s="546"/>
      <c r="G51" s="547"/>
      <c r="H51" s="6"/>
      <c r="I51" s="551"/>
      <c r="J51" s="552"/>
      <c r="K51" s="552"/>
      <c r="L51" s="553"/>
      <c r="M51" s="554"/>
      <c r="N51" s="555"/>
      <c r="O51" s="466">
        <f t="shared" si="2"/>
        <v>0</v>
      </c>
      <c r="P51" s="467"/>
      <c r="Q51" s="467"/>
      <c r="R51" s="467"/>
      <c r="S51" s="467"/>
      <c r="T51" s="468"/>
      <c r="U51" s="523"/>
      <c r="V51" s="523"/>
      <c r="W51" s="523"/>
      <c r="X51" s="466"/>
      <c r="Y51" s="467"/>
      <c r="Z51" s="468"/>
      <c r="AA51" s="469"/>
      <c r="AB51" s="469"/>
      <c r="AC51" s="469"/>
      <c r="AD51" s="469"/>
      <c r="AE51" s="469"/>
      <c r="AF51" s="470"/>
      <c r="AK51" s="549"/>
      <c r="AL51" s="550"/>
      <c r="AM51" s="543"/>
      <c r="AN51" s="545"/>
      <c r="AO51" s="546"/>
      <c r="AP51" s="547"/>
      <c r="AQ51" s="6"/>
      <c r="AR51" s="551"/>
      <c r="AS51" s="552"/>
      <c r="AT51" s="552"/>
      <c r="AU51" s="553"/>
      <c r="AV51" s="554"/>
      <c r="AW51" s="555"/>
      <c r="AX51" s="466">
        <f t="shared" si="3"/>
        <v>0</v>
      </c>
      <c r="AY51" s="467"/>
      <c r="AZ51" s="467"/>
      <c r="BA51" s="467"/>
      <c r="BB51" s="467"/>
      <c r="BC51" s="468"/>
      <c r="BD51" s="523"/>
      <c r="BE51" s="523"/>
      <c r="BF51" s="523"/>
      <c r="BG51" s="466"/>
      <c r="BH51" s="467"/>
      <c r="BI51" s="468"/>
      <c r="BJ51" s="469"/>
      <c r="BK51" s="469"/>
      <c r="BL51" s="469"/>
      <c r="BM51" s="469"/>
      <c r="BN51" s="469"/>
      <c r="BO51" s="470"/>
    </row>
    <row r="52" spans="2:69" ht="27.75" customHeight="1">
      <c r="B52" s="542"/>
      <c r="C52" s="543"/>
      <c r="D52" s="544"/>
      <c r="E52" s="545"/>
      <c r="F52" s="546"/>
      <c r="G52" s="547"/>
      <c r="H52" s="6"/>
      <c r="I52" s="533"/>
      <c r="J52" s="534"/>
      <c r="K52" s="534"/>
      <c r="L52" s="535"/>
      <c r="M52" s="527"/>
      <c r="N52" s="527"/>
      <c r="O52" s="466">
        <f t="shared" si="2"/>
        <v>0</v>
      </c>
      <c r="P52" s="467"/>
      <c r="Q52" s="467"/>
      <c r="R52" s="467"/>
      <c r="S52" s="467"/>
      <c r="T52" s="468"/>
      <c r="U52" s="523"/>
      <c r="V52" s="523"/>
      <c r="W52" s="523"/>
      <c r="X52" s="466"/>
      <c r="Y52" s="467"/>
      <c r="Z52" s="468"/>
      <c r="AA52" s="469"/>
      <c r="AB52" s="469"/>
      <c r="AC52" s="469"/>
      <c r="AD52" s="469"/>
      <c r="AE52" s="469"/>
      <c r="AF52" s="470"/>
      <c r="AK52" s="542"/>
      <c r="AL52" s="543"/>
      <c r="AM52" s="544"/>
      <c r="AN52" s="545"/>
      <c r="AO52" s="546"/>
      <c r="AP52" s="547"/>
      <c r="AQ52" s="6"/>
      <c r="AR52" s="533"/>
      <c r="AS52" s="534"/>
      <c r="AT52" s="534"/>
      <c r="AU52" s="535"/>
      <c r="AV52" s="527"/>
      <c r="AW52" s="527"/>
      <c r="AX52" s="466">
        <f t="shared" si="3"/>
        <v>0</v>
      </c>
      <c r="AY52" s="467"/>
      <c r="AZ52" s="467"/>
      <c r="BA52" s="467"/>
      <c r="BB52" s="467"/>
      <c r="BC52" s="468"/>
      <c r="BD52" s="523"/>
      <c r="BE52" s="523"/>
      <c r="BF52" s="523"/>
      <c r="BG52" s="466"/>
      <c r="BH52" s="467"/>
      <c r="BI52" s="468"/>
      <c r="BJ52" s="469"/>
      <c r="BK52" s="469"/>
      <c r="BL52" s="469"/>
      <c r="BM52" s="469"/>
      <c r="BN52" s="469"/>
      <c r="BO52" s="470"/>
    </row>
    <row r="53" spans="2:69" ht="27.75" customHeight="1">
      <c r="B53" s="549"/>
      <c r="C53" s="550"/>
      <c r="D53" s="543"/>
      <c r="E53" s="545"/>
      <c r="F53" s="546"/>
      <c r="G53" s="547"/>
      <c r="H53" s="6"/>
      <c r="I53" s="551"/>
      <c r="J53" s="552"/>
      <c r="K53" s="552"/>
      <c r="L53" s="553"/>
      <c r="M53" s="554"/>
      <c r="N53" s="555"/>
      <c r="O53" s="466">
        <f t="shared" si="2"/>
        <v>0</v>
      </c>
      <c r="P53" s="467"/>
      <c r="Q53" s="467"/>
      <c r="R53" s="467"/>
      <c r="S53" s="467"/>
      <c r="T53" s="468"/>
      <c r="U53" s="523"/>
      <c r="V53" s="523"/>
      <c r="W53" s="523"/>
      <c r="X53" s="466"/>
      <c r="Y53" s="467"/>
      <c r="Z53" s="468"/>
      <c r="AA53" s="469"/>
      <c r="AB53" s="469"/>
      <c r="AC53" s="469"/>
      <c r="AD53" s="469"/>
      <c r="AE53" s="469"/>
      <c r="AF53" s="470"/>
      <c r="AK53" s="549"/>
      <c r="AL53" s="550"/>
      <c r="AM53" s="543"/>
      <c r="AN53" s="545"/>
      <c r="AO53" s="546"/>
      <c r="AP53" s="547"/>
      <c r="AQ53" s="6"/>
      <c r="AR53" s="551"/>
      <c r="AS53" s="552"/>
      <c r="AT53" s="552"/>
      <c r="AU53" s="553"/>
      <c r="AV53" s="554"/>
      <c r="AW53" s="555"/>
      <c r="AX53" s="466">
        <f t="shared" si="3"/>
        <v>0</v>
      </c>
      <c r="AY53" s="467"/>
      <c r="AZ53" s="467"/>
      <c r="BA53" s="467"/>
      <c r="BB53" s="467"/>
      <c r="BC53" s="468"/>
      <c r="BD53" s="523"/>
      <c r="BE53" s="523"/>
      <c r="BF53" s="523"/>
      <c r="BG53" s="466"/>
      <c r="BH53" s="467"/>
      <c r="BI53" s="468"/>
      <c r="BJ53" s="469"/>
      <c r="BK53" s="469"/>
      <c r="BL53" s="469"/>
      <c r="BM53" s="469"/>
      <c r="BN53" s="469"/>
      <c r="BO53" s="470"/>
    </row>
    <row r="54" spans="2:69" ht="27.75" customHeight="1">
      <c r="B54" s="549"/>
      <c r="C54" s="550"/>
      <c r="D54" s="543"/>
      <c r="E54" s="545"/>
      <c r="F54" s="546"/>
      <c r="G54" s="547"/>
      <c r="H54" s="6"/>
      <c r="I54" s="551"/>
      <c r="J54" s="552"/>
      <c r="K54" s="552"/>
      <c r="L54" s="553"/>
      <c r="M54" s="554"/>
      <c r="N54" s="555"/>
      <c r="O54" s="466">
        <f>PRODUCT(H54,J54,M54)</f>
        <v>0</v>
      </c>
      <c r="P54" s="467"/>
      <c r="Q54" s="467"/>
      <c r="R54" s="467"/>
      <c r="S54" s="467"/>
      <c r="T54" s="468"/>
      <c r="U54" s="523"/>
      <c r="V54" s="523"/>
      <c r="W54" s="523"/>
      <c r="X54" s="466"/>
      <c r="Y54" s="467"/>
      <c r="Z54" s="468"/>
      <c r="AA54" s="469"/>
      <c r="AB54" s="469"/>
      <c r="AC54" s="469"/>
      <c r="AD54" s="469"/>
      <c r="AE54" s="469"/>
      <c r="AF54" s="470"/>
      <c r="AK54" s="549"/>
      <c r="AL54" s="550"/>
      <c r="AM54" s="543"/>
      <c r="AN54" s="545"/>
      <c r="AO54" s="546"/>
      <c r="AP54" s="547"/>
      <c r="AQ54" s="6"/>
      <c r="AR54" s="551"/>
      <c r="AS54" s="552"/>
      <c r="AT54" s="552"/>
      <c r="AU54" s="553"/>
      <c r="AV54" s="554"/>
      <c r="AW54" s="555"/>
      <c r="AX54" s="466">
        <f>PRODUCT(AQ54,AS54,AV54)</f>
        <v>0</v>
      </c>
      <c r="AY54" s="467"/>
      <c r="AZ54" s="467"/>
      <c r="BA54" s="467"/>
      <c r="BB54" s="467"/>
      <c r="BC54" s="468"/>
      <c r="BD54" s="523"/>
      <c r="BE54" s="523"/>
      <c r="BF54" s="523"/>
      <c r="BG54" s="466"/>
      <c r="BH54" s="467"/>
      <c r="BI54" s="468"/>
      <c r="BJ54" s="469"/>
      <c r="BK54" s="469"/>
      <c r="BL54" s="469"/>
      <c r="BM54" s="469"/>
      <c r="BN54" s="469"/>
      <c r="BO54" s="470"/>
    </row>
    <row r="55" spans="2:69" ht="27.75" customHeight="1">
      <c r="B55" s="549"/>
      <c r="C55" s="550"/>
      <c r="D55" s="543"/>
      <c r="E55" s="545"/>
      <c r="F55" s="546"/>
      <c r="G55" s="547"/>
      <c r="H55" s="6"/>
      <c r="I55" s="551"/>
      <c r="J55" s="552"/>
      <c r="K55" s="552"/>
      <c r="L55" s="553"/>
      <c r="M55" s="554"/>
      <c r="N55" s="555"/>
      <c r="O55" s="466">
        <f>PRODUCT(H55,J55,M55)</f>
        <v>0</v>
      </c>
      <c r="P55" s="467"/>
      <c r="Q55" s="467"/>
      <c r="R55" s="467"/>
      <c r="S55" s="467"/>
      <c r="T55" s="468"/>
      <c r="U55" s="523"/>
      <c r="V55" s="523"/>
      <c r="W55" s="523"/>
      <c r="X55" s="466"/>
      <c r="Y55" s="467"/>
      <c r="Z55" s="468"/>
      <c r="AA55" s="469"/>
      <c r="AB55" s="469"/>
      <c r="AC55" s="469"/>
      <c r="AD55" s="469"/>
      <c r="AE55" s="469"/>
      <c r="AF55" s="470"/>
      <c r="AK55" s="549"/>
      <c r="AL55" s="550"/>
      <c r="AM55" s="543"/>
      <c r="AN55" s="545"/>
      <c r="AO55" s="546"/>
      <c r="AP55" s="547"/>
      <c r="AQ55" s="6"/>
      <c r="AR55" s="551"/>
      <c r="AS55" s="552"/>
      <c r="AT55" s="552"/>
      <c r="AU55" s="553"/>
      <c r="AV55" s="554"/>
      <c r="AW55" s="555"/>
      <c r="AX55" s="466">
        <f>PRODUCT(AQ55,AS55,AV55)</f>
        <v>0</v>
      </c>
      <c r="AY55" s="467"/>
      <c r="AZ55" s="467"/>
      <c r="BA55" s="467"/>
      <c r="BB55" s="467"/>
      <c r="BC55" s="468"/>
      <c r="BD55" s="523"/>
      <c r="BE55" s="523"/>
      <c r="BF55" s="523"/>
      <c r="BG55" s="466"/>
      <c r="BH55" s="467"/>
      <c r="BI55" s="468"/>
      <c r="BJ55" s="469"/>
      <c r="BK55" s="469"/>
      <c r="BL55" s="469"/>
      <c r="BM55" s="469"/>
      <c r="BN55" s="469"/>
      <c r="BO55" s="470"/>
    </row>
    <row r="56" spans="2:69" ht="27.75" customHeight="1">
      <c r="B56" s="549"/>
      <c r="C56" s="550"/>
      <c r="D56" s="543"/>
      <c r="E56" s="545"/>
      <c r="F56" s="546"/>
      <c r="G56" s="547"/>
      <c r="H56" s="6"/>
      <c r="I56" s="551"/>
      <c r="J56" s="552"/>
      <c r="K56" s="552"/>
      <c r="L56" s="553"/>
      <c r="M56" s="554"/>
      <c r="N56" s="555"/>
      <c r="O56" s="466">
        <f>PRODUCT(H56,J56,M56)</f>
        <v>0</v>
      </c>
      <c r="P56" s="467"/>
      <c r="Q56" s="467"/>
      <c r="R56" s="467"/>
      <c r="S56" s="467"/>
      <c r="T56" s="468"/>
      <c r="U56" s="523"/>
      <c r="V56" s="523"/>
      <c r="W56" s="523"/>
      <c r="X56" s="466"/>
      <c r="Y56" s="467"/>
      <c r="Z56" s="468"/>
      <c r="AA56" s="469"/>
      <c r="AB56" s="469"/>
      <c r="AC56" s="469"/>
      <c r="AD56" s="469"/>
      <c r="AE56" s="469"/>
      <c r="AF56" s="470"/>
      <c r="AK56" s="549"/>
      <c r="AL56" s="550"/>
      <c r="AM56" s="543"/>
      <c r="AN56" s="545"/>
      <c r="AO56" s="546"/>
      <c r="AP56" s="547"/>
      <c r="AQ56" s="6"/>
      <c r="AR56" s="551"/>
      <c r="AS56" s="552"/>
      <c r="AT56" s="552"/>
      <c r="AU56" s="553"/>
      <c r="AV56" s="554"/>
      <c r="AW56" s="555"/>
      <c r="AX56" s="466">
        <f>PRODUCT(AQ56,AS56,AV56)</f>
        <v>0</v>
      </c>
      <c r="AY56" s="467"/>
      <c r="AZ56" s="467"/>
      <c r="BA56" s="467"/>
      <c r="BB56" s="467"/>
      <c r="BC56" s="468"/>
      <c r="BD56" s="523"/>
      <c r="BE56" s="523"/>
      <c r="BF56" s="523"/>
      <c r="BG56" s="466"/>
      <c r="BH56" s="467"/>
      <c r="BI56" s="468"/>
      <c r="BJ56" s="469"/>
      <c r="BK56" s="469"/>
      <c r="BL56" s="469"/>
      <c r="BM56" s="469"/>
      <c r="BN56" s="469"/>
      <c r="BO56" s="470"/>
    </row>
    <row r="57" spans="2:69" ht="27.75" customHeight="1">
      <c r="B57" s="549"/>
      <c r="C57" s="550"/>
      <c r="D57" s="543"/>
      <c r="E57" s="545"/>
      <c r="F57" s="546"/>
      <c r="G57" s="547"/>
      <c r="H57" s="6"/>
      <c r="I57" s="551"/>
      <c r="J57" s="552"/>
      <c r="K57" s="552"/>
      <c r="L57" s="553"/>
      <c r="M57" s="554"/>
      <c r="N57" s="555"/>
      <c r="O57" s="466">
        <f>PRODUCT(H57,J57,M57)</f>
        <v>0</v>
      </c>
      <c r="P57" s="467"/>
      <c r="Q57" s="467"/>
      <c r="R57" s="467"/>
      <c r="S57" s="467"/>
      <c r="T57" s="468"/>
      <c r="U57" s="523"/>
      <c r="V57" s="523"/>
      <c r="W57" s="523"/>
      <c r="X57" s="466"/>
      <c r="Y57" s="467"/>
      <c r="Z57" s="468"/>
      <c r="AA57" s="469"/>
      <c r="AB57" s="469"/>
      <c r="AC57" s="469"/>
      <c r="AD57" s="469"/>
      <c r="AE57" s="469"/>
      <c r="AF57" s="470"/>
      <c r="AG57" s="9"/>
      <c r="AH57" s="9"/>
      <c r="AK57" s="549"/>
      <c r="AL57" s="550"/>
      <c r="AM57" s="543"/>
      <c r="AN57" s="545"/>
      <c r="AO57" s="546"/>
      <c r="AP57" s="547"/>
      <c r="AQ57" s="6"/>
      <c r="AR57" s="551"/>
      <c r="AS57" s="552"/>
      <c r="AT57" s="552"/>
      <c r="AU57" s="553"/>
      <c r="AV57" s="554"/>
      <c r="AW57" s="555"/>
      <c r="AX57" s="466">
        <f>PRODUCT(AQ57,AS57,AV57)</f>
        <v>0</v>
      </c>
      <c r="AY57" s="467"/>
      <c r="AZ57" s="467"/>
      <c r="BA57" s="467"/>
      <c r="BB57" s="467"/>
      <c r="BC57" s="468"/>
      <c r="BD57" s="523"/>
      <c r="BE57" s="523"/>
      <c r="BF57" s="523"/>
      <c r="BG57" s="466"/>
      <c r="BH57" s="467"/>
      <c r="BI57" s="468"/>
      <c r="BJ57" s="469"/>
      <c r="BK57" s="469"/>
      <c r="BL57" s="469"/>
      <c r="BM57" s="469"/>
      <c r="BN57" s="469"/>
      <c r="BO57" s="470"/>
      <c r="BP57" s="9"/>
      <c r="BQ57" s="9"/>
    </row>
    <row r="58" spans="2:69" ht="16.5" customHeight="1">
      <c r="B58" s="476" t="s">
        <v>177</v>
      </c>
      <c r="C58" s="477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82">
        <f>SUM(O44:T57)</f>
        <v>0</v>
      </c>
      <c r="P58" s="483"/>
      <c r="Q58" s="483"/>
      <c r="R58" s="483"/>
      <c r="S58" s="483"/>
      <c r="T58" s="484"/>
      <c r="U58" s="488">
        <f>SUM(U44:W57)</f>
        <v>0</v>
      </c>
      <c r="V58" s="488"/>
      <c r="W58" s="488"/>
      <c r="X58" s="488">
        <f>SUM(X44:Z57)</f>
        <v>0</v>
      </c>
      <c r="Y58" s="488"/>
      <c r="Z58" s="488"/>
      <c r="AA58" s="488">
        <f>SUM(AA44:AD57)</f>
        <v>0</v>
      </c>
      <c r="AB58" s="488"/>
      <c r="AC58" s="488"/>
      <c r="AD58" s="488"/>
      <c r="AE58" s="462">
        <f>SUM(AE44:AF57)</f>
        <v>0</v>
      </c>
      <c r="AF58" s="463"/>
      <c r="AG58" s="561" t="s">
        <v>178</v>
      </c>
      <c r="AH58" s="474" t="str">
        <f>IF(U58+X58+AA58+AE58=O58,"ＯＫ","計算が間違っています")</f>
        <v>ＯＫ</v>
      </c>
      <c r="AK58" s="476" t="s">
        <v>177</v>
      </c>
      <c r="AL58" s="477"/>
      <c r="AM58" s="478"/>
      <c r="AN58" s="478"/>
      <c r="AO58" s="478"/>
      <c r="AP58" s="478"/>
      <c r="AQ58" s="478"/>
      <c r="AR58" s="478"/>
      <c r="AS58" s="478"/>
      <c r="AT58" s="478"/>
      <c r="AU58" s="478"/>
      <c r="AV58" s="478"/>
      <c r="AW58" s="478"/>
      <c r="AX58" s="482">
        <f>SUM(AX44:BC57)</f>
        <v>0</v>
      </c>
      <c r="AY58" s="483"/>
      <c r="AZ58" s="483"/>
      <c r="BA58" s="483"/>
      <c r="BB58" s="483"/>
      <c r="BC58" s="484"/>
      <c r="BD58" s="488">
        <f>SUM(BD44:BF57)</f>
        <v>0</v>
      </c>
      <c r="BE58" s="488"/>
      <c r="BF58" s="488"/>
      <c r="BG58" s="488">
        <f>SUM(BG44:BI57)</f>
        <v>0</v>
      </c>
      <c r="BH58" s="488"/>
      <c r="BI58" s="488"/>
      <c r="BJ58" s="488">
        <f>SUM(BJ44:BM57)</f>
        <v>0</v>
      </c>
      <c r="BK58" s="488"/>
      <c r="BL58" s="488"/>
      <c r="BM58" s="488"/>
      <c r="BN58" s="462">
        <f>SUM(BN44:BO57)</f>
        <v>0</v>
      </c>
      <c r="BO58" s="463"/>
      <c r="BP58" s="561" t="s">
        <v>178</v>
      </c>
      <c r="BQ58" s="474" t="str">
        <f>IF(BD58+BG58+BJ58+BN58=AX58,"ＯＫ","計算が間違っています")</f>
        <v>ＯＫ</v>
      </c>
    </row>
    <row r="59" spans="2:69" ht="23.25" customHeight="1">
      <c r="B59" s="479"/>
      <c r="C59" s="480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N59" s="481"/>
      <c r="O59" s="485"/>
      <c r="P59" s="486"/>
      <c r="Q59" s="486"/>
      <c r="R59" s="486"/>
      <c r="S59" s="486"/>
      <c r="T59" s="487"/>
      <c r="U59" s="489"/>
      <c r="V59" s="489"/>
      <c r="W59" s="489"/>
      <c r="X59" s="489"/>
      <c r="Y59" s="489"/>
      <c r="Z59" s="489"/>
      <c r="AA59" s="489"/>
      <c r="AB59" s="489"/>
      <c r="AC59" s="489"/>
      <c r="AD59" s="489"/>
      <c r="AE59" s="464"/>
      <c r="AF59" s="465"/>
      <c r="AG59" s="561"/>
      <c r="AH59" s="475"/>
      <c r="AK59" s="479"/>
      <c r="AL59" s="480"/>
      <c r="AM59" s="481"/>
      <c r="AN59" s="481"/>
      <c r="AO59" s="481"/>
      <c r="AP59" s="481"/>
      <c r="AQ59" s="481"/>
      <c r="AR59" s="481"/>
      <c r="AS59" s="481"/>
      <c r="AT59" s="481"/>
      <c r="AU59" s="481"/>
      <c r="AV59" s="481"/>
      <c r="AW59" s="481"/>
      <c r="AX59" s="485"/>
      <c r="AY59" s="486"/>
      <c r="AZ59" s="486"/>
      <c r="BA59" s="486"/>
      <c r="BB59" s="486"/>
      <c r="BC59" s="487"/>
      <c r="BD59" s="489"/>
      <c r="BE59" s="489"/>
      <c r="BF59" s="489"/>
      <c r="BG59" s="489"/>
      <c r="BH59" s="489"/>
      <c r="BI59" s="489"/>
      <c r="BJ59" s="489"/>
      <c r="BK59" s="489"/>
      <c r="BL59" s="489"/>
      <c r="BM59" s="489"/>
      <c r="BN59" s="464"/>
      <c r="BO59" s="465"/>
      <c r="BP59" s="561"/>
      <c r="BQ59" s="475"/>
    </row>
    <row r="60" spans="2:69" ht="12.75" customHeight="1"/>
    <row r="61" spans="2:69" ht="20.25" customHeight="1">
      <c r="B61" s="524" t="s">
        <v>179</v>
      </c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R61" s="525"/>
      <c r="S61" s="525"/>
      <c r="T61" s="525"/>
      <c r="U61" s="525"/>
      <c r="V61" s="525"/>
      <c r="W61" s="526"/>
      <c r="X61" s="502" t="s">
        <v>180</v>
      </c>
      <c r="Y61" s="503"/>
      <c r="Z61" s="503"/>
      <c r="AA61" s="503"/>
      <c r="AB61" s="504"/>
      <c r="AC61" s="505" t="s">
        <v>71</v>
      </c>
      <c r="AD61" s="503"/>
      <c r="AE61" s="503"/>
      <c r="AF61" s="506"/>
      <c r="AK61" s="524" t="s">
        <v>179</v>
      </c>
      <c r="AL61" s="525"/>
      <c r="AM61" s="525"/>
      <c r="AN61" s="525"/>
      <c r="AO61" s="525"/>
      <c r="AP61" s="525"/>
      <c r="AQ61" s="525"/>
      <c r="AR61" s="525"/>
      <c r="AS61" s="525"/>
      <c r="AT61" s="525"/>
      <c r="AU61" s="525"/>
      <c r="AV61" s="525"/>
      <c r="AW61" s="525"/>
      <c r="AX61" s="525"/>
      <c r="AY61" s="525"/>
      <c r="AZ61" s="525"/>
      <c r="BA61" s="525"/>
      <c r="BB61" s="525"/>
      <c r="BC61" s="525"/>
      <c r="BD61" s="525"/>
      <c r="BE61" s="525"/>
      <c r="BF61" s="526"/>
      <c r="BG61" s="502" t="s">
        <v>180</v>
      </c>
      <c r="BH61" s="503"/>
      <c r="BI61" s="503"/>
      <c r="BJ61" s="503"/>
      <c r="BK61" s="504"/>
      <c r="BL61" s="505" t="s">
        <v>71</v>
      </c>
      <c r="BM61" s="503"/>
      <c r="BN61" s="503"/>
      <c r="BO61" s="506"/>
    </row>
    <row r="62" spans="2:69" ht="28.5" customHeight="1">
      <c r="B62" s="557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1"/>
      <c r="X62" s="514"/>
      <c r="Y62" s="515"/>
      <c r="Z62" s="515"/>
      <c r="AA62" s="515"/>
      <c r="AB62" s="516"/>
      <c r="AC62" s="471"/>
      <c r="AD62" s="472"/>
      <c r="AE62" s="472"/>
      <c r="AF62" s="473"/>
      <c r="AK62" s="557"/>
      <c r="AL62" s="510"/>
      <c r="AM62" s="510"/>
      <c r="AN62" s="510"/>
      <c r="AO62" s="510"/>
      <c r="AP62" s="510"/>
      <c r="AQ62" s="510"/>
      <c r="AR62" s="510"/>
      <c r="AS62" s="510"/>
      <c r="AT62" s="510"/>
      <c r="AU62" s="510"/>
      <c r="AV62" s="510"/>
      <c r="AW62" s="510"/>
      <c r="AX62" s="510"/>
      <c r="AY62" s="510"/>
      <c r="AZ62" s="510"/>
      <c r="BA62" s="510"/>
      <c r="BB62" s="510"/>
      <c r="BC62" s="510"/>
      <c r="BD62" s="510"/>
      <c r="BE62" s="510"/>
      <c r="BF62" s="511"/>
      <c r="BG62" s="514"/>
      <c r="BH62" s="515"/>
      <c r="BI62" s="515"/>
      <c r="BJ62" s="515"/>
      <c r="BK62" s="516"/>
      <c r="BL62" s="471"/>
      <c r="BM62" s="472"/>
      <c r="BN62" s="472"/>
      <c r="BO62" s="473"/>
    </row>
    <row r="63" spans="2:69" ht="28.5" customHeight="1">
      <c r="B63" s="557"/>
      <c r="C63" s="510"/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  <c r="V63" s="510"/>
      <c r="W63" s="511"/>
      <c r="X63" s="514"/>
      <c r="Y63" s="515"/>
      <c r="Z63" s="515"/>
      <c r="AA63" s="515"/>
      <c r="AB63" s="516"/>
      <c r="AC63" s="471"/>
      <c r="AD63" s="472"/>
      <c r="AE63" s="472"/>
      <c r="AF63" s="473"/>
      <c r="AK63" s="557"/>
      <c r="AL63" s="510"/>
      <c r="AM63" s="510"/>
      <c r="AN63" s="510"/>
      <c r="AO63" s="510"/>
      <c r="AP63" s="510"/>
      <c r="AQ63" s="510"/>
      <c r="AR63" s="510"/>
      <c r="AS63" s="510"/>
      <c r="AT63" s="510"/>
      <c r="AU63" s="510"/>
      <c r="AV63" s="510"/>
      <c r="AW63" s="510"/>
      <c r="AX63" s="510"/>
      <c r="AY63" s="510"/>
      <c r="AZ63" s="510"/>
      <c r="BA63" s="510"/>
      <c r="BB63" s="510"/>
      <c r="BC63" s="510"/>
      <c r="BD63" s="510"/>
      <c r="BE63" s="510"/>
      <c r="BF63" s="511"/>
      <c r="BG63" s="514"/>
      <c r="BH63" s="515"/>
      <c r="BI63" s="515"/>
      <c r="BJ63" s="515"/>
      <c r="BK63" s="516"/>
      <c r="BL63" s="471"/>
      <c r="BM63" s="472"/>
      <c r="BN63" s="472"/>
      <c r="BO63" s="473"/>
    </row>
    <row r="64" spans="2:69" ht="28.5" customHeight="1">
      <c r="B64" s="557"/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0"/>
      <c r="U64" s="510"/>
      <c r="V64" s="510"/>
      <c r="W64" s="511"/>
      <c r="X64" s="514"/>
      <c r="Y64" s="515"/>
      <c r="Z64" s="515"/>
      <c r="AA64" s="515"/>
      <c r="AB64" s="516"/>
      <c r="AC64" s="471"/>
      <c r="AD64" s="472"/>
      <c r="AE64" s="472"/>
      <c r="AF64" s="473"/>
      <c r="AK64" s="557"/>
      <c r="AL64" s="510"/>
      <c r="AM64" s="510"/>
      <c r="AN64" s="510"/>
      <c r="AO64" s="510"/>
      <c r="AP64" s="510"/>
      <c r="AQ64" s="510"/>
      <c r="AR64" s="510"/>
      <c r="AS64" s="510"/>
      <c r="AT64" s="510"/>
      <c r="AU64" s="510"/>
      <c r="AV64" s="510"/>
      <c r="AW64" s="510"/>
      <c r="AX64" s="510"/>
      <c r="AY64" s="510"/>
      <c r="AZ64" s="510"/>
      <c r="BA64" s="510"/>
      <c r="BB64" s="510"/>
      <c r="BC64" s="510"/>
      <c r="BD64" s="510"/>
      <c r="BE64" s="510"/>
      <c r="BF64" s="511"/>
      <c r="BG64" s="514"/>
      <c r="BH64" s="515"/>
      <c r="BI64" s="515"/>
      <c r="BJ64" s="515"/>
      <c r="BK64" s="516"/>
      <c r="BL64" s="471"/>
      <c r="BM64" s="472"/>
      <c r="BN64" s="472"/>
      <c r="BO64" s="473"/>
    </row>
    <row r="65" spans="2:68" ht="28.5" customHeight="1">
      <c r="B65" s="557"/>
      <c r="C65" s="510"/>
      <c r="D65" s="510"/>
      <c r="E65" s="510"/>
      <c r="F65" s="510"/>
      <c r="G65" s="510"/>
      <c r="H65" s="510"/>
      <c r="I65" s="510"/>
      <c r="J65" s="510"/>
      <c r="K65" s="510"/>
      <c r="L65" s="510"/>
      <c r="M65" s="510"/>
      <c r="N65" s="510"/>
      <c r="O65" s="510"/>
      <c r="P65" s="510"/>
      <c r="Q65" s="510"/>
      <c r="R65" s="510"/>
      <c r="S65" s="510"/>
      <c r="T65" s="510"/>
      <c r="U65" s="510"/>
      <c r="V65" s="510"/>
      <c r="W65" s="511"/>
      <c r="X65" s="514"/>
      <c r="Y65" s="515"/>
      <c r="Z65" s="515"/>
      <c r="AA65" s="515"/>
      <c r="AB65" s="516"/>
      <c r="AC65" s="471"/>
      <c r="AD65" s="472"/>
      <c r="AE65" s="472"/>
      <c r="AF65" s="473"/>
      <c r="AK65" s="557"/>
      <c r="AL65" s="510"/>
      <c r="AM65" s="510"/>
      <c r="AN65" s="510"/>
      <c r="AO65" s="510"/>
      <c r="AP65" s="510"/>
      <c r="AQ65" s="510"/>
      <c r="AR65" s="510"/>
      <c r="AS65" s="510"/>
      <c r="AT65" s="510"/>
      <c r="AU65" s="510"/>
      <c r="AV65" s="510"/>
      <c r="AW65" s="510"/>
      <c r="AX65" s="510"/>
      <c r="AY65" s="510"/>
      <c r="AZ65" s="510"/>
      <c r="BA65" s="510"/>
      <c r="BB65" s="510"/>
      <c r="BC65" s="510"/>
      <c r="BD65" s="510"/>
      <c r="BE65" s="510"/>
      <c r="BF65" s="511"/>
      <c r="BG65" s="514"/>
      <c r="BH65" s="515"/>
      <c r="BI65" s="515"/>
      <c r="BJ65" s="515"/>
      <c r="BK65" s="516"/>
      <c r="BL65" s="471"/>
      <c r="BM65" s="472"/>
      <c r="BN65" s="472"/>
      <c r="BO65" s="473"/>
    </row>
    <row r="66" spans="2:68" ht="28.5" customHeight="1">
      <c r="B66" s="558"/>
      <c r="C66" s="512"/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  <c r="Q66" s="512"/>
      <c r="R66" s="512"/>
      <c r="S66" s="512"/>
      <c r="T66" s="512"/>
      <c r="U66" s="512"/>
      <c r="V66" s="512"/>
      <c r="W66" s="513"/>
      <c r="X66" s="517" t="s">
        <v>177</v>
      </c>
      <c r="Y66" s="518"/>
      <c r="Z66" s="518"/>
      <c r="AA66" s="518"/>
      <c r="AB66" s="519"/>
      <c r="AC66" s="520">
        <f>SUM(AC62:AF65)</f>
        <v>0</v>
      </c>
      <c r="AD66" s="521"/>
      <c r="AE66" s="521"/>
      <c r="AF66" s="522"/>
      <c r="AK66" s="558"/>
      <c r="AL66" s="512"/>
      <c r="AM66" s="512"/>
      <c r="AN66" s="512"/>
      <c r="AO66" s="512"/>
      <c r="AP66" s="512"/>
      <c r="AQ66" s="512"/>
      <c r="AR66" s="512"/>
      <c r="AS66" s="512"/>
      <c r="AT66" s="512"/>
      <c r="AU66" s="512"/>
      <c r="AV66" s="512"/>
      <c r="AW66" s="512"/>
      <c r="AX66" s="512"/>
      <c r="AY66" s="512"/>
      <c r="AZ66" s="512"/>
      <c r="BA66" s="512"/>
      <c r="BB66" s="512"/>
      <c r="BC66" s="512"/>
      <c r="BD66" s="512"/>
      <c r="BE66" s="512"/>
      <c r="BF66" s="513"/>
      <c r="BG66" s="517" t="s">
        <v>177</v>
      </c>
      <c r="BH66" s="518"/>
      <c r="BI66" s="518"/>
      <c r="BJ66" s="518"/>
      <c r="BK66" s="519"/>
      <c r="BL66" s="520">
        <f>SUM(BL62:BO65)</f>
        <v>0</v>
      </c>
      <c r="BM66" s="521"/>
      <c r="BN66" s="521"/>
      <c r="BO66" s="522"/>
    </row>
    <row r="67" spans="2:68" ht="21.75" customHeight="1">
      <c r="D67" s="25"/>
      <c r="E67" s="586" t="str">
        <f>E34</f>
        <v>令和  年度</v>
      </c>
      <c r="F67" s="586"/>
      <c r="G67" s="586"/>
      <c r="H67" s="587" t="s">
        <v>163</v>
      </c>
      <c r="I67" s="587"/>
      <c r="J67" s="587"/>
      <c r="K67" s="587"/>
      <c r="L67" s="587"/>
      <c r="M67" s="587"/>
      <c r="N67" s="587"/>
      <c r="O67" s="587"/>
      <c r="P67" s="587"/>
      <c r="Q67" s="587"/>
      <c r="R67" s="587"/>
      <c r="S67" s="587"/>
      <c r="T67" s="578" t="s">
        <v>142</v>
      </c>
      <c r="U67" s="578"/>
      <c r="V67" s="578"/>
      <c r="W67" s="578"/>
      <c r="X67" s="578"/>
      <c r="Y67" s="578"/>
      <c r="Z67" s="578"/>
      <c r="AA67" s="578"/>
      <c r="AB67" s="578"/>
      <c r="AC67" s="25"/>
      <c r="AD67" s="25"/>
      <c r="AE67" s="25"/>
      <c r="AF67" s="25"/>
      <c r="AG67" s="1"/>
      <c r="AI67" s="1"/>
      <c r="AM67" s="25"/>
      <c r="AN67" s="586" t="str">
        <f>AN34</f>
        <v>令和  年度</v>
      </c>
      <c r="AO67" s="586"/>
      <c r="AP67" s="586"/>
      <c r="AQ67" s="587" t="s">
        <v>163</v>
      </c>
      <c r="AR67" s="587"/>
      <c r="AS67" s="587"/>
      <c r="AT67" s="587"/>
      <c r="AU67" s="587"/>
      <c r="AV67" s="587"/>
      <c r="AW67" s="587"/>
      <c r="AX67" s="587"/>
      <c r="AY67" s="587"/>
      <c r="AZ67" s="587"/>
      <c r="BA67" s="587"/>
      <c r="BB67" s="587"/>
      <c r="BC67" s="578" t="s">
        <v>142</v>
      </c>
      <c r="BD67" s="578"/>
      <c r="BE67" s="578"/>
      <c r="BF67" s="578"/>
      <c r="BG67" s="578"/>
      <c r="BH67" s="578"/>
      <c r="BI67" s="578"/>
      <c r="BJ67" s="578"/>
      <c r="BK67" s="578"/>
      <c r="BL67" s="25"/>
      <c r="BM67" s="25"/>
      <c r="BN67" s="25"/>
      <c r="BO67" s="25"/>
      <c r="BP67" s="1"/>
    </row>
    <row r="68" spans="2:68" ht="17.2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I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</row>
    <row r="69" spans="2:68" ht="27" customHeight="1">
      <c r="B69" s="579" t="s">
        <v>143</v>
      </c>
      <c r="C69" s="580"/>
      <c r="D69" s="584">
        <v>3</v>
      </c>
      <c r="E69" s="585"/>
      <c r="F69" s="559" t="str">
        <f>F36</f>
        <v>　競技団体名： 福井県○○協会（連盟）</v>
      </c>
      <c r="G69" s="560"/>
      <c r="H69" s="560"/>
      <c r="I69" s="560"/>
      <c r="J69" s="560"/>
      <c r="K69" s="560"/>
      <c r="L69" s="560"/>
      <c r="M69" s="560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  <c r="AA69" s="560"/>
      <c r="AB69" s="560"/>
      <c r="AC69" s="560"/>
      <c r="AD69" s="560"/>
      <c r="AE69" s="560"/>
      <c r="AF69" s="560"/>
      <c r="AI69" s="11"/>
      <c r="AK69" s="579" t="s">
        <v>143</v>
      </c>
      <c r="AL69" s="580"/>
      <c r="AM69" s="584">
        <v>13</v>
      </c>
      <c r="AN69" s="585"/>
      <c r="AO69" s="559" t="str">
        <f>AO36</f>
        <v>　競技団体名： 福井県○○協会（連盟）</v>
      </c>
      <c r="AP69" s="560"/>
      <c r="AQ69" s="560"/>
      <c r="AR69" s="560"/>
      <c r="AS69" s="560"/>
      <c r="AT69" s="560"/>
      <c r="AU69" s="560"/>
      <c r="AV69" s="560"/>
      <c r="AW69" s="560"/>
      <c r="AX69" s="560"/>
      <c r="AY69" s="560"/>
      <c r="AZ69" s="560"/>
      <c r="BA69" s="560"/>
      <c r="BB69" s="560"/>
      <c r="BC69" s="560"/>
      <c r="BD69" s="560"/>
      <c r="BE69" s="560"/>
      <c r="BF69" s="560"/>
      <c r="BG69" s="560"/>
      <c r="BH69" s="560"/>
      <c r="BI69" s="560"/>
      <c r="BJ69" s="560"/>
      <c r="BK69" s="560"/>
      <c r="BL69" s="560"/>
      <c r="BM69" s="560"/>
      <c r="BN69" s="560"/>
      <c r="BO69" s="560"/>
    </row>
    <row r="70" spans="2:68" ht="28.5" customHeight="1">
      <c r="B70" s="493" t="s">
        <v>144</v>
      </c>
      <c r="C70" s="494"/>
      <c r="D70" s="495"/>
      <c r="E70" s="495"/>
      <c r="F70" s="495"/>
      <c r="G70" s="581"/>
      <c r="H70" s="582"/>
      <c r="I70" s="582"/>
      <c r="J70" s="582"/>
      <c r="K70" s="582"/>
      <c r="L70" s="582"/>
      <c r="M70" s="582"/>
      <c r="N70" s="582"/>
      <c r="O70" s="582"/>
      <c r="P70" s="582"/>
      <c r="Q70" s="582"/>
      <c r="R70" s="582"/>
      <c r="S70" s="582"/>
      <c r="T70" s="582"/>
      <c r="U70" s="582"/>
      <c r="V70" s="582"/>
      <c r="W70" s="582"/>
      <c r="X70" s="582"/>
      <c r="Y70" s="582"/>
      <c r="Z70" s="582"/>
      <c r="AA70" s="582"/>
      <c r="AB70" s="582"/>
      <c r="AC70" s="582"/>
      <c r="AD70" s="582"/>
      <c r="AE70" s="582"/>
      <c r="AF70" s="583"/>
      <c r="AI70" s="11"/>
      <c r="AK70" s="493" t="s">
        <v>144</v>
      </c>
      <c r="AL70" s="494"/>
      <c r="AM70" s="495"/>
      <c r="AN70" s="495"/>
      <c r="AO70" s="495"/>
      <c r="AP70" s="581"/>
      <c r="AQ70" s="582"/>
      <c r="AR70" s="582"/>
      <c r="AS70" s="582"/>
      <c r="AT70" s="582"/>
      <c r="AU70" s="582"/>
      <c r="AV70" s="582"/>
      <c r="AW70" s="582"/>
      <c r="AX70" s="582"/>
      <c r="AY70" s="582"/>
      <c r="AZ70" s="582"/>
      <c r="BA70" s="582"/>
      <c r="BB70" s="582"/>
      <c r="BC70" s="582"/>
      <c r="BD70" s="582"/>
      <c r="BE70" s="582"/>
      <c r="BF70" s="582"/>
      <c r="BG70" s="582"/>
      <c r="BH70" s="582"/>
      <c r="BI70" s="582"/>
      <c r="BJ70" s="582"/>
      <c r="BK70" s="582"/>
      <c r="BL70" s="582"/>
      <c r="BM70" s="582"/>
      <c r="BN70" s="582"/>
      <c r="BO70" s="583"/>
    </row>
    <row r="71" spans="2:68" ht="28.5" customHeight="1">
      <c r="B71" s="493" t="s">
        <v>145</v>
      </c>
      <c r="C71" s="494"/>
      <c r="D71" s="495"/>
      <c r="E71" s="495"/>
      <c r="F71" s="495"/>
      <c r="G71" s="581"/>
      <c r="H71" s="582"/>
      <c r="I71" s="582"/>
      <c r="J71" s="582"/>
      <c r="K71" s="582"/>
      <c r="L71" s="582"/>
      <c r="M71" s="582"/>
      <c r="N71" s="582"/>
      <c r="O71" s="582"/>
      <c r="P71" s="582"/>
      <c r="Q71" s="582"/>
      <c r="R71" s="582"/>
      <c r="S71" s="582"/>
      <c r="T71" s="582"/>
      <c r="U71" s="582"/>
      <c r="V71" s="582"/>
      <c r="W71" s="582"/>
      <c r="X71" s="582"/>
      <c r="Y71" s="582"/>
      <c r="Z71" s="582"/>
      <c r="AA71" s="582"/>
      <c r="AB71" s="582"/>
      <c r="AC71" s="582"/>
      <c r="AD71" s="582"/>
      <c r="AE71" s="582"/>
      <c r="AF71" s="583"/>
      <c r="AI71" s="11"/>
      <c r="AK71" s="493" t="s">
        <v>145</v>
      </c>
      <c r="AL71" s="494"/>
      <c r="AM71" s="495"/>
      <c r="AN71" s="495"/>
      <c r="AO71" s="495"/>
      <c r="AP71" s="581"/>
      <c r="AQ71" s="582"/>
      <c r="AR71" s="582"/>
      <c r="AS71" s="582"/>
      <c r="AT71" s="582"/>
      <c r="AU71" s="582"/>
      <c r="AV71" s="582"/>
      <c r="AW71" s="582"/>
      <c r="AX71" s="582"/>
      <c r="AY71" s="582"/>
      <c r="AZ71" s="582"/>
      <c r="BA71" s="582"/>
      <c r="BB71" s="582"/>
      <c r="BC71" s="582"/>
      <c r="BD71" s="582"/>
      <c r="BE71" s="582"/>
      <c r="BF71" s="582"/>
      <c r="BG71" s="582"/>
      <c r="BH71" s="582"/>
      <c r="BI71" s="582"/>
      <c r="BJ71" s="582"/>
      <c r="BK71" s="582"/>
      <c r="BL71" s="582"/>
      <c r="BM71" s="582"/>
      <c r="BN71" s="582"/>
      <c r="BO71" s="583"/>
    </row>
    <row r="72" spans="2:68" ht="28.5" customHeight="1">
      <c r="B72" s="493" t="s">
        <v>146</v>
      </c>
      <c r="C72" s="494"/>
      <c r="D72" s="495"/>
      <c r="E72" s="499" t="s">
        <v>147</v>
      </c>
      <c r="F72" s="500"/>
      <c r="G72" s="490"/>
      <c r="H72" s="491"/>
      <c r="I72" s="491"/>
      <c r="J72" s="491"/>
      <c r="K72" s="491"/>
      <c r="L72" s="501" t="s">
        <v>148</v>
      </c>
      <c r="M72" s="501"/>
      <c r="N72" s="501"/>
      <c r="O72" s="501"/>
      <c r="P72" s="499"/>
      <c r="Q72" s="490"/>
      <c r="R72" s="491"/>
      <c r="S72" s="491"/>
      <c r="T72" s="491"/>
      <c r="U72" s="491"/>
      <c r="V72" s="491"/>
      <c r="W72" s="491"/>
      <c r="X72" s="501" t="s">
        <v>149</v>
      </c>
      <c r="Y72" s="501"/>
      <c r="Z72" s="501"/>
      <c r="AA72" s="499"/>
      <c r="AB72" s="490"/>
      <c r="AC72" s="491"/>
      <c r="AD72" s="491"/>
      <c r="AE72" s="491"/>
      <c r="AF72" s="492"/>
      <c r="AI72" s="11"/>
      <c r="AK72" s="493" t="s">
        <v>146</v>
      </c>
      <c r="AL72" s="494"/>
      <c r="AM72" s="495"/>
      <c r="AN72" s="499" t="s">
        <v>147</v>
      </c>
      <c r="AO72" s="500"/>
      <c r="AP72" s="490"/>
      <c r="AQ72" s="491"/>
      <c r="AR72" s="491"/>
      <c r="AS72" s="491"/>
      <c r="AT72" s="491"/>
      <c r="AU72" s="501" t="s">
        <v>148</v>
      </c>
      <c r="AV72" s="501"/>
      <c r="AW72" s="501"/>
      <c r="AX72" s="501"/>
      <c r="AY72" s="499"/>
      <c r="AZ72" s="490"/>
      <c r="BA72" s="491"/>
      <c r="BB72" s="491"/>
      <c r="BC72" s="491"/>
      <c r="BD72" s="491"/>
      <c r="BE72" s="491"/>
      <c r="BF72" s="491"/>
      <c r="BG72" s="501" t="s">
        <v>149</v>
      </c>
      <c r="BH72" s="501"/>
      <c r="BI72" s="501"/>
      <c r="BJ72" s="499"/>
      <c r="BK72" s="490"/>
      <c r="BL72" s="491"/>
      <c r="BM72" s="491"/>
      <c r="BN72" s="491"/>
      <c r="BO72" s="492"/>
    </row>
    <row r="73" spans="2:68" ht="28.5" customHeight="1">
      <c r="B73" s="496"/>
      <c r="C73" s="497"/>
      <c r="D73" s="498"/>
      <c r="E73" s="538" t="s">
        <v>150</v>
      </c>
      <c r="F73" s="556"/>
      <c r="G73" s="539"/>
      <c r="H73" s="540"/>
      <c r="I73" s="540"/>
      <c r="J73" s="540"/>
      <c r="K73" s="540"/>
      <c r="L73" s="537" t="s">
        <v>151</v>
      </c>
      <c r="M73" s="537"/>
      <c r="N73" s="537"/>
      <c r="O73" s="537"/>
      <c r="P73" s="538"/>
      <c r="Q73" s="539"/>
      <c r="R73" s="540"/>
      <c r="S73" s="540"/>
      <c r="T73" s="540"/>
      <c r="U73" s="540"/>
      <c r="V73" s="540"/>
      <c r="W73" s="540"/>
      <c r="X73" s="537" t="s">
        <v>152</v>
      </c>
      <c r="Y73" s="537"/>
      <c r="Z73" s="537"/>
      <c r="AA73" s="538"/>
      <c r="AB73" s="539"/>
      <c r="AC73" s="540"/>
      <c r="AD73" s="540"/>
      <c r="AE73" s="540"/>
      <c r="AF73" s="541"/>
      <c r="AI73" s="11"/>
      <c r="AK73" s="496"/>
      <c r="AL73" s="497"/>
      <c r="AM73" s="498"/>
      <c r="AN73" s="538" t="s">
        <v>150</v>
      </c>
      <c r="AO73" s="556"/>
      <c r="AP73" s="539"/>
      <c r="AQ73" s="540"/>
      <c r="AR73" s="540"/>
      <c r="AS73" s="540"/>
      <c r="AT73" s="540"/>
      <c r="AU73" s="537" t="s">
        <v>151</v>
      </c>
      <c r="AV73" s="537"/>
      <c r="AW73" s="537"/>
      <c r="AX73" s="537"/>
      <c r="AY73" s="538"/>
      <c r="AZ73" s="539"/>
      <c r="BA73" s="540"/>
      <c r="BB73" s="540"/>
      <c r="BC73" s="540"/>
      <c r="BD73" s="540"/>
      <c r="BE73" s="540"/>
      <c r="BF73" s="540"/>
      <c r="BG73" s="537" t="s">
        <v>152</v>
      </c>
      <c r="BH73" s="537"/>
      <c r="BI73" s="537"/>
      <c r="BJ73" s="538"/>
      <c r="BK73" s="539"/>
      <c r="BL73" s="540"/>
      <c r="BM73" s="540"/>
      <c r="BN73" s="540"/>
      <c r="BO73" s="541"/>
    </row>
    <row r="74" spans="2:68" ht="13.5" customHeight="1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2:68" ht="21" customHeight="1">
      <c r="B75" s="566" t="s">
        <v>153</v>
      </c>
      <c r="C75" s="567"/>
      <c r="D75" s="568"/>
      <c r="E75" s="568"/>
      <c r="F75" s="568"/>
      <c r="G75" s="568"/>
      <c r="H75" s="568" t="s">
        <v>154</v>
      </c>
      <c r="I75" s="569" t="s">
        <v>155</v>
      </c>
      <c r="J75" s="570"/>
      <c r="K75" s="570"/>
      <c r="L75" s="571"/>
      <c r="M75" s="575" t="s">
        <v>156</v>
      </c>
      <c r="N75" s="575"/>
      <c r="O75" s="569" t="s">
        <v>141</v>
      </c>
      <c r="P75" s="570"/>
      <c r="Q75" s="570"/>
      <c r="R75" s="570"/>
      <c r="S75" s="570"/>
      <c r="T75" s="571"/>
      <c r="U75" s="568" t="s">
        <v>157</v>
      </c>
      <c r="V75" s="568"/>
      <c r="W75" s="568"/>
      <c r="X75" s="568"/>
      <c r="Y75" s="568"/>
      <c r="Z75" s="568"/>
      <c r="AA75" s="568"/>
      <c r="AB75" s="568"/>
      <c r="AC75" s="568"/>
      <c r="AD75" s="568"/>
      <c r="AE75" s="576"/>
      <c r="AF75" s="577"/>
      <c r="AG75" s="3"/>
      <c r="AI75" s="3"/>
      <c r="AK75" s="566" t="s">
        <v>153</v>
      </c>
      <c r="AL75" s="567"/>
      <c r="AM75" s="568"/>
      <c r="AN75" s="568"/>
      <c r="AO75" s="568"/>
      <c r="AP75" s="568"/>
      <c r="AQ75" s="568" t="s">
        <v>154</v>
      </c>
      <c r="AR75" s="569" t="s">
        <v>155</v>
      </c>
      <c r="AS75" s="570"/>
      <c r="AT75" s="570"/>
      <c r="AU75" s="571"/>
      <c r="AV75" s="575" t="s">
        <v>156</v>
      </c>
      <c r="AW75" s="575"/>
      <c r="AX75" s="569" t="s">
        <v>141</v>
      </c>
      <c r="AY75" s="570"/>
      <c r="AZ75" s="570"/>
      <c r="BA75" s="570"/>
      <c r="BB75" s="570"/>
      <c r="BC75" s="571"/>
      <c r="BD75" s="568" t="s">
        <v>157</v>
      </c>
      <c r="BE75" s="568"/>
      <c r="BF75" s="568"/>
      <c r="BG75" s="568"/>
      <c r="BH75" s="568"/>
      <c r="BI75" s="568"/>
      <c r="BJ75" s="568"/>
      <c r="BK75" s="568"/>
      <c r="BL75" s="568"/>
      <c r="BM75" s="568"/>
      <c r="BN75" s="576"/>
      <c r="BO75" s="577"/>
      <c r="BP75" s="3"/>
    </row>
    <row r="76" spans="2:68" ht="21" customHeight="1">
      <c r="B76" s="493"/>
      <c r="C76" s="494"/>
      <c r="D76" s="495"/>
      <c r="E76" s="495"/>
      <c r="F76" s="495"/>
      <c r="G76" s="495"/>
      <c r="H76" s="495"/>
      <c r="I76" s="572"/>
      <c r="J76" s="573"/>
      <c r="K76" s="573"/>
      <c r="L76" s="574"/>
      <c r="M76" s="528"/>
      <c r="N76" s="528"/>
      <c r="O76" s="572"/>
      <c r="P76" s="573"/>
      <c r="Q76" s="573"/>
      <c r="R76" s="573"/>
      <c r="S76" s="573"/>
      <c r="T76" s="574"/>
      <c r="U76" s="528" t="s">
        <v>158</v>
      </c>
      <c r="V76" s="528"/>
      <c r="W76" s="528"/>
      <c r="X76" s="529" t="s">
        <v>159</v>
      </c>
      <c r="Y76" s="530"/>
      <c r="Z76" s="531"/>
      <c r="AA76" s="528" t="s">
        <v>160</v>
      </c>
      <c r="AB76" s="528"/>
      <c r="AC76" s="528"/>
      <c r="AD76" s="528"/>
      <c r="AE76" s="529" t="s">
        <v>161</v>
      </c>
      <c r="AF76" s="532"/>
      <c r="AK76" s="493"/>
      <c r="AL76" s="494"/>
      <c r="AM76" s="495"/>
      <c r="AN76" s="495"/>
      <c r="AO76" s="495"/>
      <c r="AP76" s="495"/>
      <c r="AQ76" s="495"/>
      <c r="AR76" s="572"/>
      <c r="AS76" s="573"/>
      <c r="AT76" s="573"/>
      <c r="AU76" s="574"/>
      <c r="AV76" s="528"/>
      <c r="AW76" s="528"/>
      <c r="AX76" s="572"/>
      <c r="AY76" s="573"/>
      <c r="AZ76" s="573"/>
      <c r="BA76" s="573"/>
      <c r="BB76" s="573"/>
      <c r="BC76" s="574"/>
      <c r="BD76" s="528" t="s">
        <v>158</v>
      </c>
      <c r="BE76" s="528"/>
      <c r="BF76" s="528"/>
      <c r="BG76" s="529" t="s">
        <v>159</v>
      </c>
      <c r="BH76" s="530"/>
      <c r="BI76" s="531"/>
      <c r="BJ76" s="528" t="s">
        <v>160</v>
      </c>
      <c r="BK76" s="528"/>
      <c r="BL76" s="528"/>
      <c r="BM76" s="528"/>
      <c r="BN76" s="529" t="s">
        <v>161</v>
      </c>
      <c r="BO76" s="532"/>
    </row>
    <row r="77" spans="2:68" ht="27.75" customHeight="1">
      <c r="B77" s="542"/>
      <c r="C77" s="543"/>
      <c r="D77" s="544"/>
      <c r="E77" s="545"/>
      <c r="F77" s="546"/>
      <c r="G77" s="547"/>
      <c r="H77" s="5"/>
      <c r="I77" s="533"/>
      <c r="J77" s="534"/>
      <c r="K77" s="534"/>
      <c r="L77" s="535"/>
      <c r="M77" s="527"/>
      <c r="N77" s="527"/>
      <c r="O77" s="466">
        <f t="shared" ref="O77:O86" si="4">PRODUCT(H77,I77,M77)</f>
        <v>0</v>
      </c>
      <c r="P77" s="467"/>
      <c r="Q77" s="467"/>
      <c r="R77" s="467"/>
      <c r="S77" s="467"/>
      <c r="T77" s="468"/>
      <c r="U77" s="523"/>
      <c r="V77" s="523"/>
      <c r="W77" s="523"/>
      <c r="X77" s="466"/>
      <c r="Y77" s="467"/>
      <c r="Z77" s="468"/>
      <c r="AA77" s="469"/>
      <c r="AB77" s="469"/>
      <c r="AC77" s="469"/>
      <c r="AD77" s="469"/>
      <c r="AE77" s="469"/>
      <c r="AF77" s="470"/>
      <c r="AK77" s="542"/>
      <c r="AL77" s="543"/>
      <c r="AM77" s="544"/>
      <c r="AN77" s="545"/>
      <c r="AO77" s="546"/>
      <c r="AP77" s="547"/>
      <c r="AQ77" s="5"/>
      <c r="AR77" s="533"/>
      <c r="AS77" s="534"/>
      <c r="AT77" s="534"/>
      <c r="AU77" s="535"/>
      <c r="AV77" s="527"/>
      <c r="AW77" s="527"/>
      <c r="AX77" s="466">
        <f t="shared" ref="AX77:AX86" si="5">PRODUCT(AQ77,AR77,AV77)</f>
        <v>0</v>
      </c>
      <c r="AY77" s="467"/>
      <c r="AZ77" s="467"/>
      <c r="BA77" s="467"/>
      <c r="BB77" s="467"/>
      <c r="BC77" s="468"/>
      <c r="BD77" s="523"/>
      <c r="BE77" s="523"/>
      <c r="BF77" s="523"/>
      <c r="BG77" s="466"/>
      <c r="BH77" s="467"/>
      <c r="BI77" s="468"/>
      <c r="BJ77" s="469"/>
      <c r="BK77" s="469"/>
      <c r="BL77" s="469"/>
      <c r="BM77" s="469"/>
      <c r="BN77" s="469"/>
      <c r="BO77" s="470"/>
    </row>
    <row r="78" spans="2:68" ht="27.75" customHeight="1">
      <c r="B78" s="542"/>
      <c r="C78" s="543"/>
      <c r="D78" s="544"/>
      <c r="E78" s="548"/>
      <c r="F78" s="546"/>
      <c r="G78" s="547"/>
      <c r="H78" s="6"/>
      <c r="I78" s="533"/>
      <c r="J78" s="534"/>
      <c r="K78" s="534"/>
      <c r="L78" s="535"/>
      <c r="M78" s="527"/>
      <c r="N78" s="527"/>
      <c r="O78" s="466">
        <f t="shared" si="4"/>
        <v>0</v>
      </c>
      <c r="P78" s="467"/>
      <c r="Q78" s="467"/>
      <c r="R78" s="467"/>
      <c r="S78" s="467"/>
      <c r="T78" s="468"/>
      <c r="U78" s="523"/>
      <c r="V78" s="523"/>
      <c r="W78" s="523"/>
      <c r="X78" s="466"/>
      <c r="Y78" s="467"/>
      <c r="Z78" s="468"/>
      <c r="AA78" s="469"/>
      <c r="AB78" s="469"/>
      <c r="AC78" s="469"/>
      <c r="AD78" s="469"/>
      <c r="AE78" s="469"/>
      <c r="AF78" s="470"/>
      <c r="AK78" s="542"/>
      <c r="AL78" s="543"/>
      <c r="AM78" s="544"/>
      <c r="AN78" s="548"/>
      <c r="AO78" s="546"/>
      <c r="AP78" s="547"/>
      <c r="AQ78" s="6"/>
      <c r="AR78" s="533"/>
      <c r="AS78" s="534"/>
      <c r="AT78" s="534"/>
      <c r="AU78" s="535"/>
      <c r="AV78" s="527"/>
      <c r="AW78" s="527"/>
      <c r="AX78" s="466">
        <f t="shared" si="5"/>
        <v>0</v>
      </c>
      <c r="AY78" s="467"/>
      <c r="AZ78" s="467"/>
      <c r="BA78" s="467"/>
      <c r="BB78" s="467"/>
      <c r="BC78" s="468"/>
      <c r="BD78" s="523"/>
      <c r="BE78" s="523"/>
      <c r="BF78" s="523"/>
      <c r="BG78" s="466"/>
      <c r="BH78" s="467"/>
      <c r="BI78" s="468"/>
      <c r="BJ78" s="469"/>
      <c r="BK78" s="469"/>
      <c r="BL78" s="469"/>
      <c r="BM78" s="469"/>
      <c r="BN78" s="469"/>
      <c r="BO78" s="470"/>
    </row>
    <row r="79" spans="2:68" ht="27.75" customHeight="1">
      <c r="B79" s="542"/>
      <c r="C79" s="543"/>
      <c r="D79" s="544"/>
      <c r="E79" s="545"/>
      <c r="F79" s="546"/>
      <c r="G79" s="547"/>
      <c r="H79" s="6"/>
      <c r="I79" s="533"/>
      <c r="J79" s="534"/>
      <c r="K79" s="534"/>
      <c r="L79" s="535"/>
      <c r="M79" s="527"/>
      <c r="N79" s="527"/>
      <c r="O79" s="466">
        <f t="shared" si="4"/>
        <v>0</v>
      </c>
      <c r="P79" s="467"/>
      <c r="Q79" s="467"/>
      <c r="R79" s="467"/>
      <c r="S79" s="467"/>
      <c r="T79" s="468"/>
      <c r="U79" s="469"/>
      <c r="V79" s="469"/>
      <c r="W79" s="469"/>
      <c r="X79" s="507"/>
      <c r="Y79" s="508"/>
      <c r="Z79" s="509"/>
      <c r="AA79" s="469"/>
      <c r="AB79" s="469"/>
      <c r="AC79" s="469"/>
      <c r="AD79" s="469"/>
      <c r="AE79" s="469"/>
      <c r="AF79" s="470"/>
      <c r="AK79" s="542"/>
      <c r="AL79" s="543"/>
      <c r="AM79" s="544"/>
      <c r="AN79" s="545"/>
      <c r="AO79" s="546"/>
      <c r="AP79" s="547"/>
      <c r="AQ79" s="6"/>
      <c r="AR79" s="533"/>
      <c r="AS79" s="534"/>
      <c r="AT79" s="534"/>
      <c r="AU79" s="535"/>
      <c r="AV79" s="527"/>
      <c r="AW79" s="527"/>
      <c r="AX79" s="466">
        <f t="shared" si="5"/>
        <v>0</v>
      </c>
      <c r="AY79" s="467"/>
      <c r="AZ79" s="467"/>
      <c r="BA79" s="467"/>
      <c r="BB79" s="467"/>
      <c r="BC79" s="468"/>
      <c r="BD79" s="469"/>
      <c r="BE79" s="469"/>
      <c r="BF79" s="469"/>
      <c r="BG79" s="507"/>
      <c r="BH79" s="508"/>
      <c r="BI79" s="509"/>
      <c r="BJ79" s="469"/>
      <c r="BK79" s="469"/>
      <c r="BL79" s="469"/>
      <c r="BM79" s="469"/>
      <c r="BN79" s="469"/>
      <c r="BO79" s="470"/>
    </row>
    <row r="80" spans="2:68" ht="27.75" customHeight="1">
      <c r="B80" s="542"/>
      <c r="C80" s="543"/>
      <c r="D80" s="544"/>
      <c r="E80" s="562"/>
      <c r="F80" s="563"/>
      <c r="G80" s="564"/>
      <c r="H80" s="6"/>
      <c r="I80" s="533"/>
      <c r="J80" s="534"/>
      <c r="K80" s="534"/>
      <c r="L80" s="535"/>
      <c r="M80" s="527"/>
      <c r="N80" s="527"/>
      <c r="O80" s="466">
        <f t="shared" si="4"/>
        <v>0</v>
      </c>
      <c r="P80" s="467"/>
      <c r="Q80" s="467"/>
      <c r="R80" s="467"/>
      <c r="S80" s="467"/>
      <c r="T80" s="468"/>
      <c r="U80" s="469"/>
      <c r="V80" s="469"/>
      <c r="W80" s="469"/>
      <c r="X80" s="507"/>
      <c r="Y80" s="508"/>
      <c r="Z80" s="509"/>
      <c r="AA80" s="469"/>
      <c r="AB80" s="469"/>
      <c r="AC80" s="469"/>
      <c r="AD80" s="469"/>
      <c r="AE80" s="469"/>
      <c r="AF80" s="470"/>
      <c r="AK80" s="542"/>
      <c r="AL80" s="543"/>
      <c r="AM80" s="544"/>
      <c r="AN80" s="562"/>
      <c r="AO80" s="563"/>
      <c r="AP80" s="564"/>
      <c r="AQ80" s="6"/>
      <c r="AR80" s="533"/>
      <c r="AS80" s="534"/>
      <c r="AT80" s="534"/>
      <c r="AU80" s="535"/>
      <c r="AV80" s="527"/>
      <c r="AW80" s="527"/>
      <c r="AX80" s="466">
        <f t="shared" si="5"/>
        <v>0</v>
      </c>
      <c r="AY80" s="467"/>
      <c r="AZ80" s="467"/>
      <c r="BA80" s="467"/>
      <c r="BB80" s="467"/>
      <c r="BC80" s="468"/>
      <c r="BD80" s="469"/>
      <c r="BE80" s="469"/>
      <c r="BF80" s="469"/>
      <c r="BG80" s="507"/>
      <c r="BH80" s="508"/>
      <c r="BI80" s="509"/>
      <c r="BJ80" s="469"/>
      <c r="BK80" s="469"/>
      <c r="BL80" s="469"/>
      <c r="BM80" s="469"/>
      <c r="BN80" s="469"/>
      <c r="BO80" s="470"/>
    </row>
    <row r="81" spans="2:69" ht="27.75" customHeight="1">
      <c r="B81" s="549"/>
      <c r="C81" s="550"/>
      <c r="D81" s="543"/>
      <c r="E81" s="565"/>
      <c r="F81" s="563"/>
      <c r="G81" s="564"/>
      <c r="H81" s="6"/>
      <c r="I81" s="533"/>
      <c r="J81" s="534"/>
      <c r="K81" s="534"/>
      <c r="L81" s="535"/>
      <c r="M81" s="554"/>
      <c r="N81" s="555"/>
      <c r="O81" s="466">
        <f t="shared" si="4"/>
        <v>0</v>
      </c>
      <c r="P81" s="467"/>
      <c r="Q81" s="467"/>
      <c r="R81" s="467"/>
      <c r="S81" s="467"/>
      <c r="T81" s="468"/>
      <c r="U81" s="507"/>
      <c r="V81" s="508"/>
      <c r="W81" s="509"/>
      <c r="X81" s="507"/>
      <c r="Y81" s="508"/>
      <c r="Z81" s="509"/>
      <c r="AA81" s="507"/>
      <c r="AB81" s="508"/>
      <c r="AC81" s="508"/>
      <c r="AD81" s="509"/>
      <c r="AE81" s="507"/>
      <c r="AF81" s="536"/>
      <c r="AK81" s="549"/>
      <c r="AL81" s="550"/>
      <c r="AM81" s="543"/>
      <c r="AN81" s="565"/>
      <c r="AO81" s="563"/>
      <c r="AP81" s="564"/>
      <c r="AQ81" s="6"/>
      <c r="AR81" s="533"/>
      <c r="AS81" s="534"/>
      <c r="AT81" s="534"/>
      <c r="AU81" s="535"/>
      <c r="AV81" s="554"/>
      <c r="AW81" s="555"/>
      <c r="AX81" s="466">
        <f t="shared" si="5"/>
        <v>0</v>
      </c>
      <c r="AY81" s="467"/>
      <c r="AZ81" s="467"/>
      <c r="BA81" s="467"/>
      <c r="BB81" s="467"/>
      <c r="BC81" s="468"/>
      <c r="BD81" s="507"/>
      <c r="BE81" s="508"/>
      <c r="BF81" s="509"/>
      <c r="BG81" s="507"/>
      <c r="BH81" s="508"/>
      <c r="BI81" s="509"/>
      <c r="BJ81" s="507"/>
      <c r="BK81" s="508"/>
      <c r="BL81" s="508"/>
      <c r="BM81" s="509"/>
      <c r="BN81" s="507"/>
      <c r="BO81" s="536"/>
    </row>
    <row r="82" spans="2:69" ht="27.75" customHeight="1">
      <c r="B82" s="542"/>
      <c r="C82" s="543"/>
      <c r="D82" s="544"/>
      <c r="E82" s="545"/>
      <c r="F82" s="546"/>
      <c r="G82" s="547"/>
      <c r="H82" s="6"/>
      <c r="I82" s="533"/>
      <c r="J82" s="534"/>
      <c r="K82" s="534"/>
      <c r="L82" s="535"/>
      <c r="M82" s="527"/>
      <c r="N82" s="527"/>
      <c r="O82" s="466">
        <f t="shared" si="4"/>
        <v>0</v>
      </c>
      <c r="P82" s="467"/>
      <c r="Q82" s="467"/>
      <c r="R82" s="467"/>
      <c r="S82" s="467"/>
      <c r="T82" s="468"/>
      <c r="U82" s="469"/>
      <c r="V82" s="469"/>
      <c r="W82" s="469"/>
      <c r="X82" s="507"/>
      <c r="Y82" s="508"/>
      <c r="Z82" s="509"/>
      <c r="AA82" s="469"/>
      <c r="AB82" s="469"/>
      <c r="AC82" s="469"/>
      <c r="AD82" s="469"/>
      <c r="AE82" s="469"/>
      <c r="AF82" s="470"/>
      <c r="AK82" s="542"/>
      <c r="AL82" s="543"/>
      <c r="AM82" s="544"/>
      <c r="AN82" s="545"/>
      <c r="AO82" s="546"/>
      <c r="AP82" s="547"/>
      <c r="AQ82" s="6"/>
      <c r="AR82" s="533"/>
      <c r="AS82" s="534"/>
      <c r="AT82" s="534"/>
      <c r="AU82" s="535"/>
      <c r="AV82" s="527"/>
      <c r="AW82" s="527"/>
      <c r="AX82" s="466">
        <f t="shared" si="5"/>
        <v>0</v>
      </c>
      <c r="AY82" s="467"/>
      <c r="AZ82" s="467"/>
      <c r="BA82" s="467"/>
      <c r="BB82" s="467"/>
      <c r="BC82" s="468"/>
      <c r="BD82" s="469"/>
      <c r="BE82" s="469"/>
      <c r="BF82" s="469"/>
      <c r="BG82" s="507"/>
      <c r="BH82" s="508"/>
      <c r="BI82" s="509"/>
      <c r="BJ82" s="469"/>
      <c r="BK82" s="469"/>
      <c r="BL82" s="469"/>
      <c r="BM82" s="469"/>
      <c r="BN82" s="469"/>
      <c r="BO82" s="470"/>
    </row>
    <row r="83" spans="2:69" ht="27.75" customHeight="1">
      <c r="B83" s="542"/>
      <c r="C83" s="543"/>
      <c r="D83" s="544"/>
      <c r="E83" s="545"/>
      <c r="F83" s="546"/>
      <c r="G83" s="547"/>
      <c r="H83" s="6"/>
      <c r="I83" s="533"/>
      <c r="J83" s="534"/>
      <c r="K83" s="534"/>
      <c r="L83" s="535"/>
      <c r="M83" s="527"/>
      <c r="N83" s="527"/>
      <c r="O83" s="466">
        <f t="shared" si="4"/>
        <v>0</v>
      </c>
      <c r="P83" s="467"/>
      <c r="Q83" s="467"/>
      <c r="R83" s="467"/>
      <c r="S83" s="467"/>
      <c r="T83" s="468"/>
      <c r="U83" s="523"/>
      <c r="V83" s="523"/>
      <c r="W83" s="523"/>
      <c r="X83" s="466"/>
      <c r="Y83" s="467"/>
      <c r="Z83" s="468"/>
      <c r="AA83" s="469"/>
      <c r="AB83" s="469"/>
      <c r="AC83" s="469"/>
      <c r="AD83" s="469"/>
      <c r="AE83" s="469"/>
      <c r="AF83" s="470"/>
      <c r="AK83" s="542"/>
      <c r="AL83" s="543"/>
      <c r="AM83" s="544"/>
      <c r="AN83" s="545"/>
      <c r="AO83" s="546"/>
      <c r="AP83" s="547"/>
      <c r="AQ83" s="6"/>
      <c r="AR83" s="533"/>
      <c r="AS83" s="534"/>
      <c r="AT83" s="534"/>
      <c r="AU83" s="535"/>
      <c r="AV83" s="527"/>
      <c r="AW83" s="527"/>
      <c r="AX83" s="466">
        <f t="shared" si="5"/>
        <v>0</v>
      </c>
      <c r="AY83" s="467"/>
      <c r="AZ83" s="467"/>
      <c r="BA83" s="467"/>
      <c r="BB83" s="467"/>
      <c r="BC83" s="468"/>
      <c r="BD83" s="523"/>
      <c r="BE83" s="523"/>
      <c r="BF83" s="523"/>
      <c r="BG83" s="466"/>
      <c r="BH83" s="467"/>
      <c r="BI83" s="468"/>
      <c r="BJ83" s="469"/>
      <c r="BK83" s="469"/>
      <c r="BL83" s="469"/>
      <c r="BM83" s="469"/>
      <c r="BN83" s="469"/>
      <c r="BO83" s="470"/>
    </row>
    <row r="84" spans="2:69" ht="27.75" customHeight="1">
      <c r="B84" s="549"/>
      <c r="C84" s="550"/>
      <c r="D84" s="543"/>
      <c r="E84" s="545"/>
      <c r="F84" s="546"/>
      <c r="G84" s="547"/>
      <c r="H84" s="6"/>
      <c r="I84" s="551"/>
      <c r="J84" s="552"/>
      <c r="K84" s="552"/>
      <c r="L84" s="553"/>
      <c r="M84" s="554"/>
      <c r="N84" s="555"/>
      <c r="O84" s="466">
        <f t="shared" si="4"/>
        <v>0</v>
      </c>
      <c r="P84" s="467"/>
      <c r="Q84" s="467"/>
      <c r="R84" s="467"/>
      <c r="S84" s="467"/>
      <c r="T84" s="468"/>
      <c r="U84" s="523"/>
      <c r="V84" s="523"/>
      <c r="W84" s="523"/>
      <c r="X84" s="466"/>
      <c r="Y84" s="467"/>
      <c r="Z84" s="468"/>
      <c r="AA84" s="469"/>
      <c r="AB84" s="469"/>
      <c r="AC84" s="469"/>
      <c r="AD84" s="469"/>
      <c r="AE84" s="469"/>
      <c r="AF84" s="470"/>
      <c r="AK84" s="549"/>
      <c r="AL84" s="550"/>
      <c r="AM84" s="543"/>
      <c r="AN84" s="545"/>
      <c r="AO84" s="546"/>
      <c r="AP84" s="547"/>
      <c r="AQ84" s="6"/>
      <c r="AR84" s="551"/>
      <c r="AS84" s="552"/>
      <c r="AT84" s="552"/>
      <c r="AU84" s="553"/>
      <c r="AV84" s="554"/>
      <c r="AW84" s="555"/>
      <c r="AX84" s="466">
        <f t="shared" si="5"/>
        <v>0</v>
      </c>
      <c r="AY84" s="467"/>
      <c r="AZ84" s="467"/>
      <c r="BA84" s="467"/>
      <c r="BB84" s="467"/>
      <c r="BC84" s="468"/>
      <c r="BD84" s="523"/>
      <c r="BE84" s="523"/>
      <c r="BF84" s="523"/>
      <c r="BG84" s="466"/>
      <c r="BH84" s="467"/>
      <c r="BI84" s="468"/>
      <c r="BJ84" s="469"/>
      <c r="BK84" s="469"/>
      <c r="BL84" s="469"/>
      <c r="BM84" s="469"/>
      <c r="BN84" s="469"/>
      <c r="BO84" s="470"/>
    </row>
    <row r="85" spans="2:69" ht="27.75" customHeight="1">
      <c r="B85" s="542"/>
      <c r="C85" s="543"/>
      <c r="D85" s="544"/>
      <c r="E85" s="545"/>
      <c r="F85" s="546"/>
      <c r="G85" s="547"/>
      <c r="H85" s="6"/>
      <c r="I85" s="533"/>
      <c r="J85" s="534"/>
      <c r="K85" s="534"/>
      <c r="L85" s="535"/>
      <c r="M85" s="527"/>
      <c r="N85" s="527"/>
      <c r="O85" s="466">
        <f t="shared" si="4"/>
        <v>0</v>
      </c>
      <c r="P85" s="467"/>
      <c r="Q85" s="467"/>
      <c r="R85" s="467"/>
      <c r="S85" s="467"/>
      <c r="T85" s="468"/>
      <c r="U85" s="523"/>
      <c r="V85" s="523"/>
      <c r="W85" s="523"/>
      <c r="X85" s="466"/>
      <c r="Y85" s="467"/>
      <c r="Z85" s="468"/>
      <c r="AA85" s="469"/>
      <c r="AB85" s="469"/>
      <c r="AC85" s="469"/>
      <c r="AD85" s="469"/>
      <c r="AE85" s="469"/>
      <c r="AF85" s="470"/>
      <c r="AK85" s="542"/>
      <c r="AL85" s="543"/>
      <c r="AM85" s="544"/>
      <c r="AN85" s="545"/>
      <c r="AO85" s="546"/>
      <c r="AP85" s="547"/>
      <c r="AQ85" s="6"/>
      <c r="AR85" s="533"/>
      <c r="AS85" s="534"/>
      <c r="AT85" s="534"/>
      <c r="AU85" s="535"/>
      <c r="AV85" s="527"/>
      <c r="AW85" s="527"/>
      <c r="AX85" s="466">
        <f t="shared" si="5"/>
        <v>0</v>
      </c>
      <c r="AY85" s="467"/>
      <c r="AZ85" s="467"/>
      <c r="BA85" s="467"/>
      <c r="BB85" s="467"/>
      <c r="BC85" s="468"/>
      <c r="BD85" s="523"/>
      <c r="BE85" s="523"/>
      <c r="BF85" s="523"/>
      <c r="BG85" s="466"/>
      <c r="BH85" s="467"/>
      <c r="BI85" s="468"/>
      <c r="BJ85" s="469"/>
      <c r="BK85" s="469"/>
      <c r="BL85" s="469"/>
      <c r="BM85" s="469"/>
      <c r="BN85" s="469"/>
      <c r="BO85" s="470"/>
    </row>
    <row r="86" spans="2:69" ht="27.75" customHeight="1">
      <c r="B86" s="549"/>
      <c r="C86" s="550"/>
      <c r="D86" s="543"/>
      <c r="E86" s="545"/>
      <c r="F86" s="546"/>
      <c r="G86" s="547"/>
      <c r="H86" s="6"/>
      <c r="I86" s="551"/>
      <c r="J86" s="552"/>
      <c r="K86" s="552"/>
      <c r="L86" s="553"/>
      <c r="M86" s="554"/>
      <c r="N86" s="555"/>
      <c r="O86" s="466">
        <f t="shared" si="4"/>
        <v>0</v>
      </c>
      <c r="P86" s="467"/>
      <c r="Q86" s="467"/>
      <c r="R86" s="467"/>
      <c r="S86" s="467"/>
      <c r="T86" s="468"/>
      <c r="U86" s="523"/>
      <c r="V86" s="523"/>
      <c r="W86" s="523"/>
      <c r="X86" s="466"/>
      <c r="Y86" s="467"/>
      <c r="Z86" s="468"/>
      <c r="AA86" s="469"/>
      <c r="AB86" s="469"/>
      <c r="AC86" s="469"/>
      <c r="AD86" s="469"/>
      <c r="AE86" s="469"/>
      <c r="AF86" s="470"/>
      <c r="AK86" s="549"/>
      <c r="AL86" s="550"/>
      <c r="AM86" s="543"/>
      <c r="AN86" s="545"/>
      <c r="AO86" s="546"/>
      <c r="AP86" s="547"/>
      <c r="AQ86" s="6"/>
      <c r="AR86" s="551"/>
      <c r="AS86" s="552"/>
      <c r="AT86" s="552"/>
      <c r="AU86" s="553"/>
      <c r="AV86" s="554"/>
      <c r="AW86" s="555"/>
      <c r="AX86" s="466">
        <f t="shared" si="5"/>
        <v>0</v>
      </c>
      <c r="AY86" s="467"/>
      <c r="AZ86" s="467"/>
      <c r="BA86" s="467"/>
      <c r="BB86" s="467"/>
      <c r="BC86" s="468"/>
      <c r="BD86" s="523"/>
      <c r="BE86" s="523"/>
      <c r="BF86" s="523"/>
      <c r="BG86" s="466"/>
      <c r="BH86" s="467"/>
      <c r="BI86" s="468"/>
      <c r="BJ86" s="469"/>
      <c r="BK86" s="469"/>
      <c r="BL86" s="469"/>
      <c r="BM86" s="469"/>
      <c r="BN86" s="469"/>
      <c r="BO86" s="470"/>
    </row>
    <row r="87" spans="2:69" ht="27.75" customHeight="1">
      <c r="B87" s="549"/>
      <c r="C87" s="550"/>
      <c r="D87" s="543"/>
      <c r="E87" s="545"/>
      <c r="F87" s="546"/>
      <c r="G87" s="547"/>
      <c r="H87" s="6"/>
      <c r="I87" s="551"/>
      <c r="J87" s="552"/>
      <c r="K87" s="552"/>
      <c r="L87" s="553"/>
      <c r="M87" s="554"/>
      <c r="N87" s="555"/>
      <c r="O87" s="466">
        <f>PRODUCT(H87,J87,M87)</f>
        <v>0</v>
      </c>
      <c r="P87" s="467"/>
      <c r="Q87" s="467"/>
      <c r="R87" s="467"/>
      <c r="S87" s="467"/>
      <c r="T87" s="468"/>
      <c r="U87" s="523"/>
      <c r="V87" s="523"/>
      <c r="W87" s="523"/>
      <c r="X87" s="466"/>
      <c r="Y87" s="467"/>
      <c r="Z87" s="468"/>
      <c r="AA87" s="469"/>
      <c r="AB87" s="469"/>
      <c r="AC87" s="469"/>
      <c r="AD87" s="469"/>
      <c r="AE87" s="469"/>
      <c r="AF87" s="470"/>
      <c r="AK87" s="549"/>
      <c r="AL87" s="550"/>
      <c r="AM87" s="543"/>
      <c r="AN87" s="545"/>
      <c r="AO87" s="546"/>
      <c r="AP87" s="547"/>
      <c r="AQ87" s="6"/>
      <c r="AR87" s="551"/>
      <c r="AS87" s="552"/>
      <c r="AT87" s="552"/>
      <c r="AU87" s="553"/>
      <c r="AV87" s="554"/>
      <c r="AW87" s="555"/>
      <c r="AX87" s="466">
        <f>PRODUCT(AQ87,AS87,AV87)</f>
        <v>0</v>
      </c>
      <c r="AY87" s="467"/>
      <c r="AZ87" s="467"/>
      <c r="BA87" s="467"/>
      <c r="BB87" s="467"/>
      <c r="BC87" s="468"/>
      <c r="BD87" s="523"/>
      <c r="BE87" s="523"/>
      <c r="BF87" s="523"/>
      <c r="BG87" s="466"/>
      <c r="BH87" s="467"/>
      <c r="BI87" s="468"/>
      <c r="BJ87" s="469"/>
      <c r="BK87" s="469"/>
      <c r="BL87" s="469"/>
      <c r="BM87" s="469"/>
      <c r="BN87" s="469"/>
      <c r="BO87" s="470"/>
    </row>
    <row r="88" spans="2:69" ht="27.75" customHeight="1">
      <c r="B88" s="549"/>
      <c r="C88" s="550"/>
      <c r="D88" s="543"/>
      <c r="E88" s="545"/>
      <c r="F88" s="546"/>
      <c r="G88" s="547"/>
      <c r="H88" s="6"/>
      <c r="I88" s="551"/>
      <c r="J88" s="552"/>
      <c r="K88" s="552"/>
      <c r="L88" s="553"/>
      <c r="M88" s="554"/>
      <c r="N88" s="555"/>
      <c r="O88" s="466">
        <f>PRODUCT(H88,J88,M88)</f>
        <v>0</v>
      </c>
      <c r="P88" s="467"/>
      <c r="Q88" s="467"/>
      <c r="R88" s="467"/>
      <c r="S88" s="467"/>
      <c r="T88" s="468"/>
      <c r="U88" s="523"/>
      <c r="V88" s="523"/>
      <c r="W88" s="523"/>
      <c r="X88" s="466"/>
      <c r="Y88" s="467"/>
      <c r="Z88" s="468"/>
      <c r="AA88" s="469"/>
      <c r="AB88" s="469"/>
      <c r="AC88" s="469"/>
      <c r="AD88" s="469"/>
      <c r="AE88" s="469"/>
      <c r="AF88" s="470"/>
      <c r="AK88" s="549"/>
      <c r="AL88" s="550"/>
      <c r="AM88" s="543"/>
      <c r="AN88" s="545"/>
      <c r="AO88" s="546"/>
      <c r="AP88" s="547"/>
      <c r="AQ88" s="6"/>
      <c r="AR88" s="551"/>
      <c r="AS88" s="552"/>
      <c r="AT88" s="552"/>
      <c r="AU88" s="553"/>
      <c r="AV88" s="554"/>
      <c r="AW88" s="555"/>
      <c r="AX88" s="466">
        <f>PRODUCT(AQ88,AS88,AV88)</f>
        <v>0</v>
      </c>
      <c r="AY88" s="467"/>
      <c r="AZ88" s="467"/>
      <c r="BA88" s="467"/>
      <c r="BB88" s="467"/>
      <c r="BC88" s="468"/>
      <c r="BD88" s="523"/>
      <c r="BE88" s="523"/>
      <c r="BF88" s="523"/>
      <c r="BG88" s="466"/>
      <c r="BH88" s="467"/>
      <c r="BI88" s="468"/>
      <c r="BJ88" s="469"/>
      <c r="BK88" s="469"/>
      <c r="BL88" s="469"/>
      <c r="BM88" s="469"/>
      <c r="BN88" s="469"/>
      <c r="BO88" s="470"/>
    </row>
    <row r="89" spans="2:69" ht="27.75" customHeight="1">
      <c r="B89" s="549"/>
      <c r="C89" s="550"/>
      <c r="D89" s="543"/>
      <c r="E89" s="545"/>
      <c r="F89" s="546"/>
      <c r="G89" s="547"/>
      <c r="H89" s="6"/>
      <c r="I89" s="551"/>
      <c r="J89" s="552"/>
      <c r="K89" s="552"/>
      <c r="L89" s="553"/>
      <c r="M89" s="554"/>
      <c r="N89" s="555"/>
      <c r="O89" s="466">
        <f>PRODUCT(H89,J89,M89)</f>
        <v>0</v>
      </c>
      <c r="P89" s="467"/>
      <c r="Q89" s="467"/>
      <c r="R89" s="467"/>
      <c r="S89" s="467"/>
      <c r="T89" s="468"/>
      <c r="U89" s="523"/>
      <c r="V89" s="523"/>
      <c r="W89" s="523"/>
      <c r="X89" s="466"/>
      <c r="Y89" s="467"/>
      <c r="Z89" s="468"/>
      <c r="AA89" s="469"/>
      <c r="AB89" s="469"/>
      <c r="AC89" s="469"/>
      <c r="AD89" s="469"/>
      <c r="AE89" s="469"/>
      <c r="AF89" s="470"/>
      <c r="AK89" s="549"/>
      <c r="AL89" s="550"/>
      <c r="AM89" s="543"/>
      <c r="AN89" s="545"/>
      <c r="AO89" s="546"/>
      <c r="AP89" s="547"/>
      <c r="AQ89" s="6"/>
      <c r="AR89" s="551"/>
      <c r="AS89" s="552"/>
      <c r="AT89" s="552"/>
      <c r="AU89" s="553"/>
      <c r="AV89" s="554"/>
      <c r="AW89" s="555"/>
      <c r="AX89" s="466">
        <f>PRODUCT(AQ89,AS89,AV89)</f>
        <v>0</v>
      </c>
      <c r="AY89" s="467"/>
      <c r="AZ89" s="467"/>
      <c r="BA89" s="467"/>
      <c r="BB89" s="467"/>
      <c r="BC89" s="468"/>
      <c r="BD89" s="523"/>
      <c r="BE89" s="523"/>
      <c r="BF89" s="523"/>
      <c r="BG89" s="466"/>
      <c r="BH89" s="467"/>
      <c r="BI89" s="468"/>
      <c r="BJ89" s="469"/>
      <c r="BK89" s="469"/>
      <c r="BL89" s="469"/>
      <c r="BM89" s="469"/>
      <c r="BN89" s="469"/>
      <c r="BO89" s="470"/>
    </row>
    <row r="90" spans="2:69" ht="27.75" customHeight="1">
      <c r="B90" s="549"/>
      <c r="C90" s="550"/>
      <c r="D90" s="543"/>
      <c r="E90" s="545"/>
      <c r="F90" s="546"/>
      <c r="G90" s="547"/>
      <c r="H90" s="6"/>
      <c r="I90" s="551"/>
      <c r="J90" s="552"/>
      <c r="K90" s="552"/>
      <c r="L90" s="553"/>
      <c r="M90" s="554"/>
      <c r="N90" s="555"/>
      <c r="O90" s="466">
        <f>PRODUCT(H90,J90,M90)</f>
        <v>0</v>
      </c>
      <c r="P90" s="467"/>
      <c r="Q90" s="467"/>
      <c r="R90" s="467"/>
      <c r="S90" s="467"/>
      <c r="T90" s="468"/>
      <c r="U90" s="523"/>
      <c r="V90" s="523"/>
      <c r="W90" s="523"/>
      <c r="X90" s="466"/>
      <c r="Y90" s="467"/>
      <c r="Z90" s="468"/>
      <c r="AA90" s="469"/>
      <c r="AB90" s="469"/>
      <c r="AC90" s="469"/>
      <c r="AD90" s="469"/>
      <c r="AE90" s="469"/>
      <c r="AF90" s="470"/>
      <c r="AG90" s="9"/>
      <c r="AH90" s="9"/>
      <c r="AK90" s="549"/>
      <c r="AL90" s="550"/>
      <c r="AM90" s="543"/>
      <c r="AN90" s="545"/>
      <c r="AO90" s="546"/>
      <c r="AP90" s="547"/>
      <c r="AQ90" s="6"/>
      <c r="AR90" s="551"/>
      <c r="AS90" s="552"/>
      <c r="AT90" s="552"/>
      <c r="AU90" s="553"/>
      <c r="AV90" s="554"/>
      <c r="AW90" s="555"/>
      <c r="AX90" s="466">
        <f>PRODUCT(AQ90,AS90,AV90)</f>
        <v>0</v>
      </c>
      <c r="AY90" s="467"/>
      <c r="AZ90" s="467"/>
      <c r="BA90" s="467"/>
      <c r="BB90" s="467"/>
      <c r="BC90" s="468"/>
      <c r="BD90" s="523"/>
      <c r="BE90" s="523"/>
      <c r="BF90" s="523"/>
      <c r="BG90" s="466"/>
      <c r="BH90" s="467"/>
      <c r="BI90" s="468"/>
      <c r="BJ90" s="469"/>
      <c r="BK90" s="469"/>
      <c r="BL90" s="469"/>
      <c r="BM90" s="469"/>
      <c r="BN90" s="469"/>
      <c r="BO90" s="470"/>
      <c r="BP90" s="9"/>
      <c r="BQ90" s="9"/>
    </row>
    <row r="91" spans="2:69" ht="16.5" customHeight="1">
      <c r="B91" s="476" t="s">
        <v>177</v>
      </c>
      <c r="C91" s="477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82">
        <f>SUM(O77:T90)</f>
        <v>0</v>
      </c>
      <c r="P91" s="483"/>
      <c r="Q91" s="483"/>
      <c r="R91" s="483"/>
      <c r="S91" s="483"/>
      <c r="T91" s="484"/>
      <c r="U91" s="488">
        <f>SUM(U77:W90)</f>
        <v>0</v>
      </c>
      <c r="V91" s="488"/>
      <c r="W91" s="488"/>
      <c r="X91" s="488">
        <f>SUM(X77:Z90)</f>
        <v>0</v>
      </c>
      <c r="Y91" s="488"/>
      <c r="Z91" s="488"/>
      <c r="AA91" s="488">
        <f>SUM(AA77:AD90)</f>
        <v>0</v>
      </c>
      <c r="AB91" s="488"/>
      <c r="AC91" s="488"/>
      <c r="AD91" s="488"/>
      <c r="AE91" s="462">
        <f>SUM(AE77:AF90)</f>
        <v>0</v>
      </c>
      <c r="AF91" s="463"/>
      <c r="AG91" s="561" t="s">
        <v>178</v>
      </c>
      <c r="AH91" s="474" t="str">
        <f>IF(U91+X91+AA91+AE91=O91,"ＯＫ","計算が間違っています")</f>
        <v>ＯＫ</v>
      </c>
      <c r="AK91" s="476" t="s">
        <v>177</v>
      </c>
      <c r="AL91" s="477"/>
      <c r="AM91" s="478"/>
      <c r="AN91" s="478"/>
      <c r="AO91" s="478"/>
      <c r="AP91" s="478"/>
      <c r="AQ91" s="478"/>
      <c r="AR91" s="478"/>
      <c r="AS91" s="478"/>
      <c r="AT91" s="478"/>
      <c r="AU91" s="478"/>
      <c r="AV91" s="478"/>
      <c r="AW91" s="478"/>
      <c r="AX91" s="482">
        <f>SUM(AX77:BC90)</f>
        <v>0</v>
      </c>
      <c r="AY91" s="483"/>
      <c r="AZ91" s="483"/>
      <c r="BA91" s="483"/>
      <c r="BB91" s="483"/>
      <c r="BC91" s="484"/>
      <c r="BD91" s="488">
        <f>SUM(BD77:BF90)</f>
        <v>0</v>
      </c>
      <c r="BE91" s="488"/>
      <c r="BF91" s="488"/>
      <c r="BG91" s="488">
        <f>SUM(BG77:BI90)</f>
        <v>0</v>
      </c>
      <c r="BH91" s="488"/>
      <c r="BI91" s="488"/>
      <c r="BJ91" s="488">
        <f>SUM(BJ77:BM90)</f>
        <v>0</v>
      </c>
      <c r="BK91" s="488"/>
      <c r="BL91" s="488"/>
      <c r="BM91" s="488"/>
      <c r="BN91" s="462">
        <f>SUM(BN77:BO90)</f>
        <v>0</v>
      </c>
      <c r="BO91" s="463"/>
      <c r="BP91" s="561" t="s">
        <v>178</v>
      </c>
      <c r="BQ91" s="474" t="str">
        <f>IF(BD91+BG91+BJ91+BN91=AX91,"ＯＫ","計算が間違っています")</f>
        <v>ＯＫ</v>
      </c>
    </row>
    <row r="92" spans="2:69" ht="23.25" customHeight="1">
      <c r="B92" s="479"/>
      <c r="C92" s="480"/>
      <c r="D92" s="481"/>
      <c r="E92" s="481"/>
      <c r="F92" s="481"/>
      <c r="G92" s="481"/>
      <c r="H92" s="481"/>
      <c r="I92" s="481"/>
      <c r="J92" s="481"/>
      <c r="K92" s="481"/>
      <c r="L92" s="481"/>
      <c r="M92" s="481"/>
      <c r="N92" s="481"/>
      <c r="O92" s="485"/>
      <c r="P92" s="486"/>
      <c r="Q92" s="486"/>
      <c r="R92" s="486"/>
      <c r="S92" s="486"/>
      <c r="T92" s="487"/>
      <c r="U92" s="489"/>
      <c r="V92" s="489"/>
      <c r="W92" s="489"/>
      <c r="X92" s="489"/>
      <c r="Y92" s="489"/>
      <c r="Z92" s="489"/>
      <c r="AA92" s="489"/>
      <c r="AB92" s="489"/>
      <c r="AC92" s="489"/>
      <c r="AD92" s="489"/>
      <c r="AE92" s="464"/>
      <c r="AF92" s="465"/>
      <c r="AG92" s="561"/>
      <c r="AH92" s="475"/>
      <c r="AK92" s="479"/>
      <c r="AL92" s="480"/>
      <c r="AM92" s="481"/>
      <c r="AN92" s="481"/>
      <c r="AO92" s="481"/>
      <c r="AP92" s="481"/>
      <c r="AQ92" s="481"/>
      <c r="AR92" s="481"/>
      <c r="AS92" s="481"/>
      <c r="AT92" s="481"/>
      <c r="AU92" s="481"/>
      <c r="AV92" s="481"/>
      <c r="AW92" s="481"/>
      <c r="AX92" s="485"/>
      <c r="AY92" s="486"/>
      <c r="AZ92" s="486"/>
      <c r="BA92" s="486"/>
      <c r="BB92" s="486"/>
      <c r="BC92" s="487"/>
      <c r="BD92" s="489"/>
      <c r="BE92" s="489"/>
      <c r="BF92" s="489"/>
      <c r="BG92" s="489"/>
      <c r="BH92" s="489"/>
      <c r="BI92" s="489"/>
      <c r="BJ92" s="489"/>
      <c r="BK92" s="489"/>
      <c r="BL92" s="489"/>
      <c r="BM92" s="489"/>
      <c r="BN92" s="464"/>
      <c r="BO92" s="465"/>
      <c r="BP92" s="561"/>
      <c r="BQ92" s="475"/>
    </row>
    <row r="93" spans="2:69" ht="12.75" customHeight="1"/>
    <row r="94" spans="2:69" ht="20.25" customHeight="1">
      <c r="B94" s="524" t="s">
        <v>179</v>
      </c>
      <c r="C94" s="525"/>
      <c r="D94" s="525"/>
      <c r="E94" s="525"/>
      <c r="F94" s="525"/>
      <c r="G94" s="525"/>
      <c r="H94" s="525"/>
      <c r="I94" s="525"/>
      <c r="J94" s="525"/>
      <c r="K94" s="525"/>
      <c r="L94" s="525"/>
      <c r="M94" s="525"/>
      <c r="N94" s="525"/>
      <c r="O94" s="525"/>
      <c r="P94" s="525"/>
      <c r="Q94" s="525"/>
      <c r="R94" s="525"/>
      <c r="S94" s="525"/>
      <c r="T94" s="525"/>
      <c r="U94" s="525"/>
      <c r="V94" s="525"/>
      <c r="W94" s="526"/>
      <c r="X94" s="502" t="s">
        <v>180</v>
      </c>
      <c r="Y94" s="503"/>
      <c r="Z94" s="503"/>
      <c r="AA94" s="503"/>
      <c r="AB94" s="504"/>
      <c r="AC94" s="505" t="s">
        <v>71</v>
      </c>
      <c r="AD94" s="503"/>
      <c r="AE94" s="503"/>
      <c r="AF94" s="506"/>
      <c r="AK94" s="524" t="s">
        <v>179</v>
      </c>
      <c r="AL94" s="525"/>
      <c r="AM94" s="525"/>
      <c r="AN94" s="525"/>
      <c r="AO94" s="525"/>
      <c r="AP94" s="525"/>
      <c r="AQ94" s="525"/>
      <c r="AR94" s="525"/>
      <c r="AS94" s="525"/>
      <c r="AT94" s="525"/>
      <c r="AU94" s="525"/>
      <c r="AV94" s="525"/>
      <c r="AW94" s="525"/>
      <c r="AX94" s="525"/>
      <c r="AY94" s="525"/>
      <c r="AZ94" s="525"/>
      <c r="BA94" s="525"/>
      <c r="BB94" s="525"/>
      <c r="BC94" s="525"/>
      <c r="BD94" s="525"/>
      <c r="BE94" s="525"/>
      <c r="BF94" s="526"/>
      <c r="BG94" s="502" t="s">
        <v>180</v>
      </c>
      <c r="BH94" s="503"/>
      <c r="BI94" s="503"/>
      <c r="BJ94" s="503"/>
      <c r="BK94" s="504"/>
      <c r="BL94" s="505" t="s">
        <v>71</v>
      </c>
      <c r="BM94" s="503"/>
      <c r="BN94" s="503"/>
      <c r="BO94" s="506"/>
    </row>
    <row r="95" spans="2:69" ht="28.5" customHeight="1">
      <c r="B95" s="557"/>
      <c r="C95" s="510"/>
      <c r="D95" s="510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1"/>
      <c r="X95" s="514"/>
      <c r="Y95" s="515"/>
      <c r="Z95" s="515"/>
      <c r="AA95" s="515"/>
      <c r="AB95" s="516"/>
      <c r="AC95" s="471"/>
      <c r="AD95" s="472"/>
      <c r="AE95" s="472"/>
      <c r="AF95" s="473"/>
      <c r="AK95" s="557"/>
      <c r="AL95" s="510"/>
      <c r="AM95" s="510"/>
      <c r="AN95" s="510"/>
      <c r="AO95" s="510"/>
      <c r="AP95" s="510"/>
      <c r="AQ95" s="510"/>
      <c r="AR95" s="510"/>
      <c r="AS95" s="510"/>
      <c r="AT95" s="510"/>
      <c r="AU95" s="510"/>
      <c r="AV95" s="510"/>
      <c r="AW95" s="510"/>
      <c r="AX95" s="510"/>
      <c r="AY95" s="510"/>
      <c r="AZ95" s="510"/>
      <c r="BA95" s="510"/>
      <c r="BB95" s="510"/>
      <c r="BC95" s="510"/>
      <c r="BD95" s="510"/>
      <c r="BE95" s="510"/>
      <c r="BF95" s="511"/>
      <c r="BG95" s="514"/>
      <c r="BH95" s="515"/>
      <c r="BI95" s="515"/>
      <c r="BJ95" s="515"/>
      <c r="BK95" s="516"/>
      <c r="BL95" s="471"/>
      <c r="BM95" s="472"/>
      <c r="BN95" s="472"/>
      <c r="BO95" s="473"/>
    </row>
    <row r="96" spans="2:69" ht="28.5" customHeight="1">
      <c r="B96" s="557"/>
      <c r="C96" s="510"/>
      <c r="D96" s="510"/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10"/>
      <c r="S96" s="510"/>
      <c r="T96" s="510"/>
      <c r="U96" s="510"/>
      <c r="V96" s="510"/>
      <c r="W96" s="511"/>
      <c r="X96" s="514"/>
      <c r="Y96" s="515"/>
      <c r="Z96" s="515"/>
      <c r="AA96" s="515"/>
      <c r="AB96" s="516"/>
      <c r="AC96" s="471"/>
      <c r="AD96" s="472"/>
      <c r="AE96" s="472"/>
      <c r="AF96" s="473"/>
      <c r="AK96" s="557"/>
      <c r="AL96" s="510"/>
      <c r="AM96" s="510"/>
      <c r="AN96" s="510"/>
      <c r="AO96" s="510"/>
      <c r="AP96" s="510"/>
      <c r="AQ96" s="510"/>
      <c r="AR96" s="510"/>
      <c r="AS96" s="510"/>
      <c r="AT96" s="510"/>
      <c r="AU96" s="510"/>
      <c r="AV96" s="510"/>
      <c r="AW96" s="510"/>
      <c r="AX96" s="510"/>
      <c r="AY96" s="510"/>
      <c r="AZ96" s="510"/>
      <c r="BA96" s="510"/>
      <c r="BB96" s="510"/>
      <c r="BC96" s="510"/>
      <c r="BD96" s="510"/>
      <c r="BE96" s="510"/>
      <c r="BF96" s="511"/>
      <c r="BG96" s="514"/>
      <c r="BH96" s="515"/>
      <c r="BI96" s="515"/>
      <c r="BJ96" s="515"/>
      <c r="BK96" s="516"/>
      <c r="BL96" s="471"/>
      <c r="BM96" s="472"/>
      <c r="BN96" s="472"/>
      <c r="BO96" s="473"/>
    </row>
    <row r="97" spans="2:68" ht="28.5" customHeight="1">
      <c r="B97" s="557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10"/>
      <c r="S97" s="510"/>
      <c r="T97" s="510"/>
      <c r="U97" s="510"/>
      <c r="V97" s="510"/>
      <c r="W97" s="511"/>
      <c r="X97" s="514"/>
      <c r="Y97" s="515"/>
      <c r="Z97" s="515"/>
      <c r="AA97" s="515"/>
      <c r="AB97" s="516"/>
      <c r="AC97" s="471"/>
      <c r="AD97" s="472"/>
      <c r="AE97" s="472"/>
      <c r="AF97" s="473"/>
      <c r="AK97" s="557"/>
      <c r="AL97" s="510"/>
      <c r="AM97" s="510"/>
      <c r="AN97" s="510"/>
      <c r="AO97" s="510"/>
      <c r="AP97" s="510"/>
      <c r="AQ97" s="510"/>
      <c r="AR97" s="510"/>
      <c r="AS97" s="510"/>
      <c r="AT97" s="510"/>
      <c r="AU97" s="510"/>
      <c r="AV97" s="510"/>
      <c r="AW97" s="510"/>
      <c r="AX97" s="510"/>
      <c r="AY97" s="510"/>
      <c r="AZ97" s="510"/>
      <c r="BA97" s="510"/>
      <c r="BB97" s="510"/>
      <c r="BC97" s="510"/>
      <c r="BD97" s="510"/>
      <c r="BE97" s="510"/>
      <c r="BF97" s="511"/>
      <c r="BG97" s="514"/>
      <c r="BH97" s="515"/>
      <c r="BI97" s="515"/>
      <c r="BJ97" s="515"/>
      <c r="BK97" s="516"/>
      <c r="BL97" s="471"/>
      <c r="BM97" s="472"/>
      <c r="BN97" s="472"/>
      <c r="BO97" s="473"/>
    </row>
    <row r="98" spans="2:68" ht="28.5" customHeight="1">
      <c r="B98" s="557"/>
      <c r="C98" s="510"/>
      <c r="D98" s="510"/>
      <c r="E98" s="510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10"/>
      <c r="S98" s="510"/>
      <c r="T98" s="510"/>
      <c r="U98" s="510"/>
      <c r="V98" s="510"/>
      <c r="W98" s="511"/>
      <c r="X98" s="514"/>
      <c r="Y98" s="515"/>
      <c r="Z98" s="515"/>
      <c r="AA98" s="515"/>
      <c r="AB98" s="516"/>
      <c r="AC98" s="471"/>
      <c r="AD98" s="472"/>
      <c r="AE98" s="472"/>
      <c r="AF98" s="473"/>
      <c r="AK98" s="557"/>
      <c r="AL98" s="510"/>
      <c r="AM98" s="510"/>
      <c r="AN98" s="510"/>
      <c r="AO98" s="510"/>
      <c r="AP98" s="510"/>
      <c r="AQ98" s="510"/>
      <c r="AR98" s="510"/>
      <c r="AS98" s="510"/>
      <c r="AT98" s="510"/>
      <c r="AU98" s="510"/>
      <c r="AV98" s="510"/>
      <c r="AW98" s="510"/>
      <c r="AX98" s="510"/>
      <c r="AY98" s="510"/>
      <c r="AZ98" s="510"/>
      <c r="BA98" s="510"/>
      <c r="BB98" s="510"/>
      <c r="BC98" s="510"/>
      <c r="BD98" s="510"/>
      <c r="BE98" s="510"/>
      <c r="BF98" s="511"/>
      <c r="BG98" s="514"/>
      <c r="BH98" s="515"/>
      <c r="BI98" s="515"/>
      <c r="BJ98" s="515"/>
      <c r="BK98" s="516"/>
      <c r="BL98" s="471"/>
      <c r="BM98" s="472"/>
      <c r="BN98" s="472"/>
      <c r="BO98" s="473"/>
    </row>
    <row r="99" spans="2:68" ht="28.5" customHeight="1">
      <c r="B99" s="558"/>
      <c r="C99" s="512"/>
      <c r="D99" s="512"/>
      <c r="E99" s="512"/>
      <c r="F99" s="512"/>
      <c r="G99" s="512"/>
      <c r="H99" s="512"/>
      <c r="I99" s="512"/>
      <c r="J99" s="512"/>
      <c r="K99" s="512"/>
      <c r="L99" s="512"/>
      <c r="M99" s="512"/>
      <c r="N99" s="512"/>
      <c r="O99" s="512"/>
      <c r="P99" s="512"/>
      <c r="Q99" s="512"/>
      <c r="R99" s="512"/>
      <c r="S99" s="512"/>
      <c r="T99" s="512"/>
      <c r="U99" s="512"/>
      <c r="V99" s="512"/>
      <c r="W99" s="513"/>
      <c r="X99" s="517" t="s">
        <v>177</v>
      </c>
      <c r="Y99" s="518"/>
      <c r="Z99" s="518"/>
      <c r="AA99" s="518"/>
      <c r="AB99" s="519"/>
      <c r="AC99" s="520">
        <f>SUM(AC95:AF98)</f>
        <v>0</v>
      </c>
      <c r="AD99" s="521"/>
      <c r="AE99" s="521"/>
      <c r="AF99" s="522"/>
      <c r="AK99" s="558"/>
      <c r="AL99" s="512"/>
      <c r="AM99" s="512"/>
      <c r="AN99" s="512"/>
      <c r="AO99" s="512"/>
      <c r="AP99" s="512"/>
      <c r="AQ99" s="512"/>
      <c r="AR99" s="512"/>
      <c r="AS99" s="512"/>
      <c r="AT99" s="512"/>
      <c r="AU99" s="512"/>
      <c r="AV99" s="512"/>
      <c r="AW99" s="512"/>
      <c r="AX99" s="512"/>
      <c r="AY99" s="512"/>
      <c r="AZ99" s="512"/>
      <c r="BA99" s="512"/>
      <c r="BB99" s="512"/>
      <c r="BC99" s="512"/>
      <c r="BD99" s="512"/>
      <c r="BE99" s="512"/>
      <c r="BF99" s="513"/>
      <c r="BG99" s="517" t="s">
        <v>177</v>
      </c>
      <c r="BH99" s="518"/>
      <c r="BI99" s="518"/>
      <c r="BJ99" s="518"/>
      <c r="BK99" s="519"/>
      <c r="BL99" s="520">
        <f>SUM(BL95:BO98)</f>
        <v>0</v>
      </c>
      <c r="BM99" s="521"/>
      <c r="BN99" s="521"/>
      <c r="BO99" s="522"/>
    </row>
    <row r="100" spans="2:68" ht="21.75" customHeight="1">
      <c r="D100" s="25"/>
      <c r="E100" s="586" t="str">
        <f>E67</f>
        <v>令和  年度</v>
      </c>
      <c r="F100" s="586"/>
      <c r="G100" s="586"/>
      <c r="H100" s="587" t="s">
        <v>163</v>
      </c>
      <c r="I100" s="587"/>
      <c r="J100" s="587"/>
      <c r="K100" s="587"/>
      <c r="L100" s="587"/>
      <c r="M100" s="587"/>
      <c r="N100" s="587"/>
      <c r="O100" s="587"/>
      <c r="P100" s="587"/>
      <c r="Q100" s="587"/>
      <c r="R100" s="587"/>
      <c r="S100" s="587"/>
      <c r="T100" s="578" t="s">
        <v>142</v>
      </c>
      <c r="U100" s="578"/>
      <c r="V100" s="578"/>
      <c r="W100" s="578"/>
      <c r="X100" s="578"/>
      <c r="Y100" s="578"/>
      <c r="Z100" s="578"/>
      <c r="AA100" s="578"/>
      <c r="AB100" s="578"/>
      <c r="AC100" s="25"/>
      <c r="AD100" s="25"/>
      <c r="AE100" s="25"/>
      <c r="AF100" s="25"/>
      <c r="AG100" s="1"/>
      <c r="AI100" s="1"/>
      <c r="AM100" s="25"/>
      <c r="AN100" s="586" t="str">
        <f>AN67</f>
        <v>令和  年度</v>
      </c>
      <c r="AO100" s="586"/>
      <c r="AP100" s="586"/>
      <c r="AQ100" s="587" t="s">
        <v>163</v>
      </c>
      <c r="AR100" s="587"/>
      <c r="AS100" s="587"/>
      <c r="AT100" s="587"/>
      <c r="AU100" s="587"/>
      <c r="AV100" s="587"/>
      <c r="AW100" s="587"/>
      <c r="AX100" s="587"/>
      <c r="AY100" s="587"/>
      <c r="AZ100" s="587"/>
      <c r="BA100" s="587"/>
      <c r="BB100" s="587"/>
      <c r="BC100" s="578" t="s">
        <v>142</v>
      </c>
      <c r="BD100" s="578"/>
      <c r="BE100" s="578"/>
      <c r="BF100" s="578"/>
      <c r="BG100" s="578"/>
      <c r="BH100" s="578"/>
      <c r="BI100" s="578"/>
      <c r="BJ100" s="578"/>
      <c r="BK100" s="578"/>
      <c r="BL100" s="25"/>
      <c r="BM100" s="25"/>
      <c r="BN100" s="25"/>
      <c r="BO100" s="25"/>
      <c r="BP100" s="1"/>
    </row>
    <row r="101" spans="2:68" ht="17.25" customHeight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I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</row>
    <row r="102" spans="2:68" ht="27" customHeight="1">
      <c r="B102" s="579" t="s">
        <v>143</v>
      </c>
      <c r="C102" s="580"/>
      <c r="D102" s="584">
        <v>4</v>
      </c>
      <c r="E102" s="585"/>
      <c r="F102" s="559" t="str">
        <f>F69</f>
        <v>　競技団体名： 福井県○○協会（連盟）</v>
      </c>
      <c r="G102" s="560"/>
      <c r="H102" s="560"/>
      <c r="I102" s="560"/>
      <c r="J102" s="560"/>
      <c r="K102" s="560"/>
      <c r="L102" s="560"/>
      <c r="M102" s="560"/>
      <c r="N102" s="560"/>
      <c r="O102" s="560"/>
      <c r="P102" s="560"/>
      <c r="Q102" s="560"/>
      <c r="R102" s="560"/>
      <c r="S102" s="560"/>
      <c r="T102" s="560"/>
      <c r="U102" s="560"/>
      <c r="V102" s="560"/>
      <c r="W102" s="560"/>
      <c r="X102" s="560"/>
      <c r="Y102" s="560"/>
      <c r="Z102" s="560"/>
      <c r="AA102" s="560"/>
      <c r="AB102" s="560"/>
      <c r="AC102" s="560"/>
      <c r="AD102" s="560"/>
      <c r="AE102" s="560"/>
      <c r="AF102" s="560"/>
      <c r="AI102" s="11"/>
      <c r="AK102" s="579" t="s">
        <v>143</v>
      </c>
      <c r="AL102" s="580"/>
      <c r="AM102" s="584">
        <v>14</v>
      </c>
      <c r="AN102" s="585"/>
      <c r="AO102" s="559" t="str">
        <f>AO69</f>
        <v>　競技団体名： 福井県○○協会（連盟）</v>
      </c>
      <c r="AP102" s="560"/>
      <c r="AQ102" s="560"/>
      <c r="AR102" s="560"/>
      <c r="AS102" s="560"/>
      <c r="AT102" s="560"/>
      <c r="AU102" s="560"/>
      <c r="AV102" s="560"/>
      <c r="AW102" s="560"/>
      <c r="AX102" s="560"/>
      <c r="AY102" s="560"/>
      <c r="AZ102" s="560"/>
      <c r="BA102" s="560"/>
      <c r="BB102" s="560"/>
      <c r="BC102" s="560"/>
      <c r="BD102" s="560"/>
      <c r="BE102" s="560"/>
      <c r="BF102" s="560"/>
      <c r="BG102" s="560"/>
      <c r="BH102" s="560"/>
      <c r="BI102" s="560"/>
      <c r="BJ102" s="560"/>
      <c r="BK102" s="560"/>
      <c r="BL102" s="560"/>
      <c r="BM102" s="560"/>
      <c r="BN102" s="560"/>
      <c r="BO102" s="560"/>
    </row>
    <row r="103" spans="2:68" ht="28.5" customHeight="1">
      <c r="B103" s="493" t="s">
        <v>144</v>
      </c>
      <c r="C103" s="494"/>
      <c r="D103" s="495"/>
      <c r="E103" s="495"/>
      <c r="F103" s="495"/>
      <c r="G103" s="581"/>
      <c r="H103" s="582"/>
      <c r="I103" s="582"/>
      <c r="J103" s="582"/>
      <c r="K103" s="582"/>
      <c r="L103" s="582"/>
      <c r="M103" s="582"/>
      <c r="N103" s="582"/>
      <c r="O103" s="582"/>
      <c r="P103" s="582"/>
      <c r="Q103" s="582"/>
      <c r="R103" s="582"/>
      <c r="S103" s="582"/>
      <c r="T103" s="582"/>
      <c r="U103" s="582"/>
      <c r="V103" s="582"/>
      <c r="W103" s="582"/>
      <c r="X103" s="582"/>
      <c r="Y103" s="582"/>
      <c r="Z103" s="582"/>
      <c r="AA103" s="582"/>
      <c r="AB103" s="582"/>
      <c r="AC103" s="582"/>
      <c r="AD103" s="582"/>
      <c r="AE103" s="582"/>
      <c r="AF103" s="583"/>
      <c r="AI103" s="11"/>
      <c r="AK103" s="493" t="s">
        <v>144</v>
      </c>
      <c r="AL103" s="494"/>
      <c r="AM103" s="495"/>
      <c r="AN103" s="495"/>
      <c r="AO103" s="495"/>
      <c r="AP103" s="581"/>
      <c r="AQ103" s="582"/>
      <c r="AR103" s="582"/>
      <c r="AS103" s="582"/>
      <c r="AT103" s="582"/>
      <c r="AU103" s="582"/>
      <c r="AV103" s="582"/>
      <c r="AW103" s="582"/>
      <c r="AX103" s="582"/>
      <c r="AY103" s="582"/>
      <c r="AZ103" s="582"/>
      <c r="BA103" s="582"/>
      <c r="BB103" s="582"/>
      <c r="BC103" s="582"/>
      <c r="BD103" s="582"/>
      <c r="BE103" s="582"/>
      <c r="BF103" s="582"/>
      <c r="BG103" s="582"/>
      <c r="BH103" s="582"/>
      <c r="BI103" s="582"/>
      <c r="BJ103" s="582"/>
      <c r="BK103" s="582"/>
      <c r="BL103" s="582"/>
      <c r="BM103" s="582"/>
      <c r="BN103" s="582"/>
      <c r="BO103" s="583"/>
    </row>
    <row r="104" spans="2:68" ht="28.5" customHeight="1">
      <c r="B104" s="493" t="s">
        <v>145</v>
      </c>
      <c r="C104" s="494"/>
      <c r="D104" s="495"/>
      <c r="E104" s="495"/>
      <c r="F104" s="495"/>
      <c r="G104" s="581"/>
      <c r="H104" s="582"/>
      <c r="I104" s="582"/>
      <c r="J104" s="582"/>
      <c r="K104" s="582"/>
      <c r="L104" s="582"/>
      <c r="M104" s="582"/>
      <c r="N104" s="582"/>
      <c r="O104" s="582"/>
      <c r="P104" s="582"/>
      <c r="Q104" s="582"/>
      <c r="R104" s="582"/>
      <c r="S104" s="582"/>
      <c r="T104" s="582"/>
      <c r="U104" s="582"/>
      <c r="V104" s="582"/>
      <c r="W104" s="582"/>
      <c r="X104" s="582"/>
      <c r="Y104" s="582"/>
      <c r="Z104" s="582"/>
      <c r="AA104" s="582"/>
      <c r="AB104" s="582"/>
      <c r="AC104" s="582"/>
      <c r="AD104" s="582"/>
      <c r="AE104" s="582"/>
      <c r="AF104" s="583"/>
      <c r="AI104" s="11"/>
      <c r="AK104" s="493" t="s">
        <v>145</v>
      </c>
      <c r="AL104" s="494"/>
      <c r="AM104" s="495"/>
      <c r="AN104" s="495"/>
      <c r="AO104" s="495"/>
      <c r="AP104" s="581"/>
      <c r="AQ104" s="582"/>
      <c r="AR104" s="582"/>
      <c r="AS104" s="582"/>
      <c r="AT104" s="582"/>
      <c r="AU104" s="582"/>
      <c r="AV104" s="582"/>
      <c r="AW104" s="582"/>
      <c r="AX104" s="582"/>
      <c r="AY104" s="582"/>
      <c r="AZ104" s="582"/>
      <c r="BA104" s="582"/>
      <c r="BB104" s="582"/>
      <c r="BC104" s="582"/>
      <c r="BD104" s="582"/>
      <c r="BE104" s="582"/>
      <c r="BF104" s="582"/>
      <c r="BG104" s="582"/>
      <c r="BH104" s="582"/>
      <c r="BI104" s="582"/>
      <c r="BJ104" s="582"/>
      <c r="BK104" s="582"/>
      <c r="BL104" s="582"/>
      <c r="BM104" s="582"/>
      <c r="BN104" s="582"/>
      <c r="BO104" s="583"/>
    </row>
    <row r="105" spans="2:68" ht="28.5" customHeight="1">
      <c r="B105" s="493" t="s">
        <v>146</v>
      </c>
      <c r="C105" s="494"/>
      <c r="D105" s="495"/>
      <c r="E105" s="499" t="s">
        <v>147</v>
      </c>
      <c r="F105" s="500"/>
      <c r="G105" s="490"/>
      <c r="H105" s="491"/>
      <c r="I105" s="491"/>
      <c r="J105" s="491"/>
      <c r="K105" s="491"/>
      <c r="L105" s="501" t="s">
        <v>148</v>
      </c>
      <c r="M105" s="501"/>
      <c r="N105" s="501"/>
      <c r="O105" s="501"/>
      <c r="P105" s="499"/>
      <c r="Q105" s="490"/>
      <c r="R105" s="491"/>
      <c r="S105" s="491"/>
      <c r="T105" s="491"/>
      <c r="U105" s="491"/>
      <c r="V105" s="491"/>
      <c r="W105" s="491"/>
      <c r="X105" s="501" t="s">
        <v>149</v>
      </c>
      <c r="Y105" s="501"/>
      <c r="Z105" s="501"/>
      <c r="AA105" s="499"/>
      <c r="AB105" s="490"/>
      <c r="AC105" s="491"/>
      <c r="AD105" s="491"/>
      <c r="AE105" s="491"/>
      <c r="AF105" s="492"/>
      <c r="AI105" s="11"/>
      <c r="AK105" s="493" t="s">
        <v>146</v>
      </c>
      <c r="AL105" s="494"/>
      <c r="AM105" s="495"/>
      <c r="AN105" s="499" t="s">
        <v>147</v>
      </c>
      <c r="AO105" s="500"/>
      <c r="AP105" s="490"/>
      <c r="AQ105" s="491"/>
      <c r="AR105" s="491"/>
      <c r="AS105" s="491"/>
      <c r="AT105" s="491"/>
      <c r="AU105" s="501" t="s">
        <v>148</v>
      </c>
      <c r="AV105" s="501"/>
      <c r="AW105" s="501"/>
      <c r="AX105" s="501"/>
      <c r="AY105" s="499"/>
      <c r="AZ105" s="490"/>
      <c r="BA105" s="491"/>
      <c r="BB105" s="491"/>
      <c r="BC105" s="491"/>
      <c r="BD105" s="491"/>
      <c r="BE105" s="491"/>
      <c r="BF105" s="491"/>
      <c r="BG105" s="501" t="s">
        <v>149</v>
      </c>
      <c r="BH105" s="501"/>
      <c r="BI105" s="501"/>
      <c r="BJ105" s="499"/>
      <c r="BK105" s="490"/>
      <c r="BL105" s="491"/>
      <c r="BM105" s="491"/>
      <c r="BN105" s="491"/>
      <c r="BO105" s="492"/>
    </row>
    <row r="106" spans="2:68" ht="28.5" customHeight="1">
      <c r="B106" s="496"/>
      <c r="C106" s="497"/>
      <c r="D106" s="498"/>
      <c r="E106" s="538" t="s">
        <v>150</v>
      </c>
      <c r="F106" s="556"/>
      <c r="G106" s="539"/>
      <c r="H106" s="540"/>
      <c r="I106" s="540"/>
      <c r="J106" s="540"/>
      <c r="K106" s="540"/>
      <c r="L106" s="537" t="s">
        <v>151</v>
      </c>
      <c r="M106" s="537"/>
      <c r="N106" s="537"/>
      <c r="O106" s="537"/>
      <c r="P106" s="538"/>
      <c r="Q106" s="539"/>
      <c r="R106" s="540"/>
      <c r="S106" s="540"/>
      <c r="T106" s="540"/>
      <c r="U106" s="540"/>
      <c r="V106" s="540"/>
      <c r="W106" s="540"/>
      <c r="X106" s="537" t="s">
        <v>152</v>
      </c>
      <c r="Y106" s="537"/>
      <c r="Z106" s="537"/>
      <c r="AA106" s="538"/>
      <c r="AB106" s="539"/>
      <c r="AC106" s="540"/>
      <c r="AD106" s="540"/>
      <c r="AE106" s="540"/>
      <c r="AF106" s="541"/>
      <c r="AI106" s="11"/>
      <c r="AK106" s="496"/>
      <c r="AL106" s="497"/>
      <c r="AM106" s="498"/>
      <c r="AN106" s="538" t="s">
        <v>150</v>
      </c>
      <c r="AO106" s="556"/>
      <c r="AP106" s="539"/>
      <c r="AQ106" s="540"/>
      <c r="AR106" s="540"/>
      <c r="AS106" s="540"/>
      <c r="AT106" s="540"/>
      <c r="AU106" s="537" t="s">
        <v>151</v>
      </c>
      <c r="AV106" s="537"/>
      <c r="AW106" s="537"/>
      <c r="AX106" s="537"/>
      <c r="AY106" s="538"/>
      <c r="AZ106" s="539"/>
      <c r="BA106" s="540"/>
      <c r="BB106" s="540"/>
      <c r="BC106" s="540"/>
      <c r="BD106" s="540"/>
      <c r="BE106" s="540"/>
      <c r="BF106" s="540"/>
      <c r="BG106" s="537" t="s">
        <v>152</v>
      </c>
      <c r="BH106" s="537"/>
      <c r="BI106" s="537"/>
      <c r="BJ106" s="538"/>
      <c r="BK106" s="539"/>
      <c r="BL106" s="540"/>
      <c r="BM106" s="540"/>
      <c r="BN106" s="540"/>
      <c r="BO106" s="541"/>
    </row>
    <row r="107" spans="2:68" ht="13.5" customHeight="1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2:68" ht="21" customHeight="1">
      <c r="B108" s="566" t="s">
        <v>153</v>
      </c>
      <c r="C108" s="567"/>
      <c r="D108" s="568"/>
      <c r="E108" s="568"/>
      <c r="F108" s="568"/>
      <c r="G108" s="568"/>
      <c r="H108" s="568" t="s">
        <v>154</v>
      </c>
      <c r="I108" s="569" t="s">
        <v>155</v>
      </c>
      <c r="J108" s="570"/>
      <c r="K108" s="570"/>
      <c r="L108" s="571"/>
      <c r="M108" s="575" t="s">
        <v>156</v>
      </c>
      <c r="N108" s="575"/>
      <c r="O108" s="569" t="s">
        <v>141</v>
      </c>
      <c r="P108" s="570"/>
      <c r="Q108" s="570"/>
      <c r="R108" s="570"/>
      <c r="S108" s="570"/>
      <c r="T108" s="571"/>
      <c r="U108" s="568" t="s">
        <v>157</v>
      </c>
      <c r="V108" s="568"/>
      <c r="W108" s="568"/>
      <c r="X108" s="568"/>
      <c r="Y108" s="568"/>
      <c r="Z108" s="568"/>
      <c r="AA108" s="568"/>
      <c r="AB108" s="568"/>
      <c r="AC108" s="568"/>
      <c r="AD108" s="568"/>
      <c r="AE108" s="576"/>
      <c r="AF108" s="577"/>
      <c r="AG108" s="3"/>
      <c r="AI108" s="3"/>
      <c r="AK108" s="566" t="s">
        <v>153</v>
      </c>
      <c r="AL108" s="567"/>
      <c r="AM108" s="568"/>
      <c r="AN108" s="568"/>
      <c r="AO108" s="568"/>
      <c r="AP108" s="568"/>
      <c r="AQ108" s="568" t="s">
        <v>154</v>
      </c>
      <c r="AR108" s="569" t="s">
        <v>155</v>
      </c>
      <c r="AS108" s="570"/>
      <c r="AT108" s="570"/>
      <c r="AU108" s="571"/>
      <c r="AV108" s="575" t="s">
        <v>156</v>
      </c>
      <c r="AW108" s="575"/>
      <c r="AX108" s="569" t="s">
        <v>141</v>
      </c>
      <c r="AY108" s="570"/>
      <c r="AZ108" s="570"/>
      <c r="BA108" s="570"/>
      <c r="BB108" s="570"/>
      <c r="BC108" s="571"/>
      <c r="BD108" s="568" t="s">
        <v>157</v>
      </c>
      <c r="BE108" s="568"/>
      <c r="BF108" s="568"/>
      <c r="BG108" s="568"/>
      <c r="BH108" s="568"/>
      <c r="BI108" s="568"/>
      <c r="BJ108" s="568"/>
      <c r="BK108" s="568"/>
      <c r="BL108" s="568"/>
      <c r="BM108" s="568"/>
      <c r="BN108" s="576"/>
      <c r="BO108" s="577"/>
      <c r="BP108" s="3"/>
    </row>
    <row r="109" spans="2:68" ht="21" customHeight="1">
      <c r="B109" s="493"/>
      <c r="C109" s="494"/>
      <c r="D109" s="495"/>
      <c r="E109" s="495"/>
      <c r="F109" s="495"/>
      <c r="G109" s="495"/>
      <c r="H109" s="495"/>
      <c r="I109" s="572"/>
      <c r="J109" s="573"/>
      <c r="K109" s="573"/>
      <c r="L109" s="574"/>
      <c r="M109" s="528"/>
      <c r="N109" s="528"/>
      <c r="O109" s="572"/>
      <c r="P109" s="573"/>
      <c r="Q109" s="573"/>
      <c r="R109" s="573"/>
      <c r="S109" s="573"/>
      <c r="T109" s="574"/>
      <c r="U109" s="528" t="s">
        <v>158</v>
      </c>
      <c r="V109" s="528"/>
      <c r="W109" s="528"/>
      <c r="X109" s="529" t="s">
        <v>159</v>
      </c>
      <c r="Y109" s="530"/>
      <c r="Z109" s="531"/>
      <c r="AA109" s="528" t="s">
        <v>160</v>
      </c>
      <c r="AB109" s="528"/>
      <c r="AC109" s="528"/>
      <c r="AD109" s="528"/>
      <c r="AE109" s="529" t="s">
        <v>161</v>
      </c>
      <c r="AF109" s="532"/>
      <c r="AK109" s="493"/>
      <c r="AL109" s="494"/>
      <c r="AM109" s="495"/>
      <c r="AN109" s="495"/>
      <c r="AO109" s="495"/>
      <c r="AP109" s="495"/>
      <c r="AQ109" s="495"/>
      <c r="AR109" s="572"/>
      <c r="AS109" s="573"/>
      <c r="AT109" s="573"/>
      <c r="AU109" s="574"/>
      <c r="AV109" s="528"/>
      <c r="AW109" s="528"/>
      <c r="AX109" s="572"/>
      <c r="AY109" s="573"/>
      <c r="AZ109" s="573"/>
      <c r="BA109" s="573"/>
      <c r="BB109" s="573"/>
      <c r="BC109" s="574"/>
      <c r="BD109" s="528" t="s">
        <v>158</v>
      </c>
      <c r="BE109" s="528"/>
      <c r="BF109" s="528"/>
      <c r="BG109" s="529" t="s">
        <v>159</v>
      </c>
      <c r="BH109" s="530"/>
      <c r="BI109" s="531"/>
      <c r="BJ109" s="528" t="s">
        <v>160</v>
      </c>
      <c r="BK109" s="528"/>
      <c r="BL109" s="528"/>
      <c r="BM109" s="528"/>
      <c r="BN109" s="529" t="s">
        <v>161</v>
      </c>
      <c r="BO109" s="532"/>
    </row>
    <row r="110" spans="2:68" ht="27.75" customHeight="1">
      <c r="B110" s="542"/>
      <c r="C110" s="543"/>
      <c r="D110" s="544"/>
      <c r="E110" s="545"/>
      <c r="F110" s="546"/>
      <c r="G110" s="547"/>
      <c r="H110" s="5"/>
      <c r="I110" s="533"/>
      <c r="J110" s="534"/>
      <c r="K110" s="534"/>
      <c r="L110" s="535"/>
      <c r="M110" s="527"/>
      <c r="N110" s="527"/>
      <c r="O110" s="466">
        <f t="shared" ref="O110:O119" si="6">PRODUCT(H110,I110,M110)</f>
        <v>0</v>
      </c>
      <c r="P110" s="467"/>
      <c r="Q110" s="467"/>
      <c r="R110" s="467"/>
      <c r="S110" s="467"/>
      <c r="T110" s="468"/>
      <c r="U110" s="523"/>
      <c r="V110" s="523"/>
      <c r="W110" s="523"/>
      <c r="X110" s="466"/>
      <c r="Y110" s="467"/>
      <c r="Z110" s="468"/>
      <c r="AA110" s="469"/>
      <c r="AB110" s="469"/>
      <c r="AC110" s="469"/>
      <c r="AD110" s="469"/>
      <c r="AE110" s="469"/>
      <c r="AF110" s="470"/>
      <c r="AK110" s="542" t="s">
        <v>172</v>
      </c>
      <c r="AL110" s="543"/>
      <c r="AM110" s="544"/>
      <c r="AN110" s="545"/>
      <c r="AO110" s="546"/>
      <c r="AP110" s="547"/>
      <c r="AQ110" s="5">
        <v>300000</v>
      </c>
      <c r="AR110" s="533"/>
      <c r="AS110" s="534"/>
      <c r="AT110" s="534"/>
      <c r="AU110" s="535"/>
      <c r="AV110" s="527"/>
      <c r="AW110" s="527"/>
      <c r="AX110" s="466">
        <f t="shared" ref="AX110:AX119" si="7">PRODUCT(AQ110,AR110,AV110)</f>
        <v>300000</v>
      </c>
      <c r="AY110" s="467"/>
      <c r="AZ110" s="467"/>
      <c r="BA110" s="467"/>
      <c r="BB110" s="467"/>
      <c r="BC110" s="468"/>
      <c r="BD110" s="523"/>
      <c r="BE110" s="523"/>
      <c r="BF110" s="523"/>
      <c r="BG110" s="466"/>
      <c r="BH110" s="467"/>
      <c r="BI110" s="468"/>
      <c r="BJ110" s="469"/>
      <c r="BK110" s="469"/>
      <c r="BL110" s="469"/>
      <c r="BM110" s="469"/>
      <c r="BN110" s="469"/>
      <c r="BO110" s="470"/>
    </row>
    <row r="111" spans="2:68" ht="27.75" customHeight="1">
      <c r="B111" s="542"/>
      <c r="C111" s="543"/>
      <c r="D111" s="544"/>
      <c r="E111" s="548"/>
      <c r="F111" s="546"/>
      <c r="G111" s="547"/>
      <c r="H111" s="6"/>
      <c r="I111" s="533"/>
      <c r="J111" s="534"/>
      <c r="K111" s="534"/>
      <c r="L111" s="535"/>
      <c r="M111" s="527"/>
      <c r="N111" s="527"/>
      <c r="O111" s="466">
        <f t="shared" si="6"/>
        <v>0</v>
      </c>
      <c r="P111" s="467"/>
      <c r="Q111" s="467"/>
      <c r="R111" s="467"/>
      <c r="S111" s="467"/>
      <c r="T111" s="468"/>
      <c r="U111" s="523"/>
      <c r="V111" s="523"/>
      <c r="W111" s="523"/>
      <c r="X111" s="466"/>
      <c r="Y111" s="467"/>
      <c r="Z111" s="468"/>
      <c r="AA111" s="469"/>
      <c r="AB111" s="469"/>
      <c r="AC111" s="469"/>
      <c r="AD111" s="469"/>
      <c r="AE111" s="469"/>
      <c r="AF111" s="470"/>
      <c r="AK111" s="542"/>
      <c r="AL111" s="543"/>
      <c r="AM111" s="544"/>
      <c r="AN111" s="548"/>
      <c r="AO111" s="546"/>
      <c r="AP111" s="547"/>
      <c r="AQ111" s="6"/>
      <c r="AR111" s="533"/>
      <c r="AS111" s="534"/>
      <c r="AT111" s="534"/>
      <c r="AU111" s="535"/>
      <c r="AV111" s="527"/>
      <c r="AW111" s="527"/>
      <c r="AX111" s="466">
        <f t="shared" si="7"/>
        <v>0</v>
      </c>
      <c r="AY111" s="467"/>
      <c r="AZ111" s="467"/>
      <c r="BA111" s="467"/>
      <c r="BB111" s="467"/>
      <c r="BC111" s="468"/>
      <c r="BD111" s="523"/>
      <c r="BE111" s="523"/>
      <c r="BF111" s="523"/>
      <c r="BG111" s="466"/>
      <c r="BH111" s="467"/>
      <c r="BI111" s="468"/>
      <c r="BJ111" s="469"/>
      <c r="BK111" s="469"/>
      <c r="BL111" s="469"/>
      <c r="BM111" s="469"/>
      <c r="BN111" s="469"/>
      <c r="BO111" s="470"/>
    </row>
    <row r="112" spans="2:68" ht="27.75" customHeight="1">
      <c r="B112" s="542"/>
      <c r="C112" s="543"/>
      <c r="D112" s="544"/>
      <c r="E112" s="545"/>
      <c r="F112" s="546"/>
      <c r="G112" s="547"/>
      <c r="H112" s="6"/>
      <c r="I112" s="533"/>
      <c r="J112" s="534"/>
      <c r="K112" s="534"/>
      <c r="L112" s="535"/>
      <c r="M112" s="527"/>
      <c r="N112" s="527"/>
      <c r="O112" s="466">
        <f t="shared" si="6"/>
        <v>0</v>
      </c>
      <c r="P112" s="467"/>
      <c r="Q112" s="467"/>
      <c r="R112" s="467"/>
      <c r="S112" s="467"/>
      <c r="T112" s="468"/>
      <c r="U112" s="469"/>
      <c r="V112" s="469"/>
      <c r="W112" s="469"/>
      <c r="X112" s="507"/>
      <c r="Y112" s="508"/>
      <c r="Z112" s="509"/>
      <c r="AA112" s="469"/>
      <c r="AB112" s="469"/>
      <c r="AC112" s="469"/>
      <c r="AD112" s="469"/>
      <c r="AE112" s="469"/>
      <c r="AF112" s="470"/>
      <c r="AK112" s="542"/>
      <c r="AL112" s="543"/>
      <c r="AM112" s="544"/>
      <c r="AN112" s="545"/>
      <c r="AO112" s="546"/>
      <c r="AP112" s="547"/>
      <c r="AQ112" s="6"/>
      <c r="AR112" s="533"/>
      <c r="AS112" s="534"/>
      <c r="AT112" s="534"/>
      <c r="AU112" s="535"/>
      <c r="AV112" s="527"/>
      <c r="AW112" s="527"/>
      <c r="AX112" s="466">
        <f t="shared" si="7"/>
        <v>0</v>
      </c>
      <c r="AY112" s="467"/>
      <c r="AZ112" s="467"/>
      <c r="BA112" s="467"/>
      <c r="BB112" s="467"/>
      <c r="BC112" s="468"/>
      <c r="BD112" s="469"/>
      <c r="BE112" s="469"/>
      <c r="BF112" s="469"/>
      <c r="BG112" s="507"/>
      <c r="BH112" s="508"/>
      <c r="BI112" s="509"/>
      <c r="BJ112" s="469"/>
      <c r="BK112" s="469"/>
      <c r="BL112" s="469"/>
      <c r="BM112" s="469"/>
      <c r="BN112" s="469"/>
      <c r="BO112" s="470"/>
    </row>
    <row r="113" spans="2:69" ht="27.75" customHeight="1">
      <c r="B113" s="542"/>
      <c r="C113" s="543"/>
      <c r="D113" s="544"/>
      <c r="E113" s="562"/>
      <c r="F113" s="563"/>
      <c r="G113" s="564"/>
      <c r="H113" s="6"/>
      <c r="I113" s="533"/>
      <c r="J113" s="534"/>
      <c r="K113" s="534"/>
      <c r="L113" s="535"/>
      <c r="M113" s="527"/>
      <c r="N113" s="527"/>
      <c r="O113" s="466">
        <f t="shared" si="6"/>
        <v>0</v>
      </c>
      <c r="P113" s="467"/>
      <c r="Q113" s="467"/>
      <c r="R113" s="467"/>
      <c r="S113" s="467"/>
      <c r="T113" s="468"/>
      <c r="U113" s="469"/>
      <c r="V113" s="469"/>
      <c r="W113" s="469"/>
      <c r="X113" s="507"/>
      <c r="Y113" s="508"/>
      <c r="Z113" s="509"/>
      <c r="AA113" s="469"/>
      <c r="AB113" s="469"/>
      <c r="AC113" s="469"/>
      <c r="AD113" s="469"/>
      <c r="AE113" s="469"/>
      <c r="AF113" s="470"/>
      <c r="AK113" s="542"/>
      <c r="AL113" s="543"/>
      <c r="AM113" s="544"/>
      <c r="AN113" s="562"/>
      <c r="AO113" s="563"/>
      <c r="AP113" s="564"/>
      <c r="AQ113" s="6"/>
      <c r="AR113" s="533"/>
      <c r="AS113" s="534"/>
      <c r="AT113" s="534"/>
      <c r="AU113" s="535"/>
      <c r="AV113" s="527"/>
      <c r="AW113" s="527"/>
      <c r="AX113" s="466">
        <f t="shared" si="7"/>
        <v>0</v>
      </c>
      <c r="AY113" s="467"/>
      <c r="AZ113" s="467"/>
      <c r="BA113" s="467"/>
      <c r="BB113" s="467"/>
      <c r="BC113" s="468"/>
      <c r="BD113" s="469"/>
      <c r="BE113" s="469"/>
      <c r="BF113" s="469"/>
      <c r="BG113" s="507"/>
      <c r="BH113" s="508"/>
      <c r="BI113" s="509"/>
      <c r="BJ113" s="469"/>
      <c r="BK113" s="469"/>
      <c r="BL113" s="469"/>
      <c r="BM113" s="469"/>
      <c r="BN113" s="469"/>
      <c r="BO113" s="470"/>
    </row>
    <row r="114" spans="2:69" ht="27.75" customHeight="1">
      <c r="B114" s="549"/>
      <c r="C114" s="550"/>
      <c r="D114" s="543"/>
      <c r="E114" s="565"/>
      <c r="F114" s="563"/>
      <c r="G114" s="564"/>
      <c r="H114" s="6"/>
      <c r="I114" s="533"/>
      <c r="J114" s="534"/>
      <c r="K114" s="534"/>
      <c r="L114" s="535"/>
      <c r="M114" s="554"/>
      <c r="N114" s="555"/>
      <c r="O114" s="466">
        <f t="shared" si="6"/>
        <v>0</v>
      </c>
      <c r="P114" s="467"/>
      <c r="Q114" s="467"/>
      <c r="R114" s="467"/>
      <c r="S114" s="467"/>
      <c r="T114" s="468"/>
      <c r="U114" s="507"/>
      <c r="V114" s="508"/>
      <c r="W114" s="509"/>
      <c r="X114" s="507"/>
      <c r="Y114" s="508"/>
      <c r="Z114" s="509"/>
      <c r="AA114" s="507"/>
      <c r="AB114" s="508"/>
      <c r="AC114" s="508"/>
      <c r="AD114" s="509"/>
      <c r="AE114" s="507"/>
      <c r="AF114" s="536"/>
      <c r="AK114" s="549"/>
      <c r="AL114" s="550"/>
      <c r="AM114" s="543"/>
      <c r="AN114" s="565"/>
      <c r="AO114" s="563"/>
      <c r="AP114" s="564"/>
      <c r="AQ114" s="6"/>
      <c r="AR114" s="533"/>
      <c r="AS114" s="534"/>
      <c r="AT114" s="534"/>
      <c r="AU114" s="535"/>
      <c r="AV114" s="554"/>
      <c r="AW114" s="555"/>
      <c r="AX114" s="466">
        <f t="shared" si="7"/>
        <v>0</v>
      </c>
      <c r="AY114" s="467"/>
      <c r="AZ114" s="467"/>
      <c r="BA114" s="467"/>
      <c r="BB114" s="467"/>
      <c r="BC114" s="468"/>
      <c r="BD114" s="507"/>
      <c r="BE114" s="508"/>
      <c r="BF114" s="509"/>
      <c r="BG114" s="507"/>
      <c r="BH114" s="508"/>
      <c r="BI114" s="509"/>
      <c r="BJ114" s="507"/>
      <c r="BK114" s="508"/>
      <c r="BL114" s="508"/>
      <c r="BM114" s="509"/>
      <c r="BN114" s="507"/>
      <c r="BO114" s="536"/>
    </row>
    <row r="115" spans="2:69" ht="27.75" customHeight="1">
      <c r="B115" s="542"/>
      <c r="C115" s="543"/>
      <c r="D115" s="544"/>
      <c r="E115" s="545"/>
      <c r="F115" s="546"/>
      <c r="G115" s="547"/>
      <c r="H115" s="6"/>
      <c r="I115" s="533"/>
      <c r="J115" s="534"/>
      <c r="K115" s="534"/>
      <c r="L115" s="535"/>
      <c r="M115" s="527"/>
      <c r="N115" s="527"/>
      <c r="O115" s="466">
        <f t="shared" si="6"/>
        <v>0</v>
      </c>
      <c r="P115" s="467"/>
      <c r="Q115" s="467"/>
      <c r="R115" s="467"/>
      <c r="S115" s="467"/>
      <c r="T115" s="468"/>
      <c r="U115" s="469"/>
      <c r="V115" s="469"/>
      <c r="W115" s="469"/>
      <c r="X115" s="507"/>
      <c r="Y115" s="508"/>
      <c r="Z115" s="509"/>
      <c r="AA115" s="469"/>
      <c r="AB115" s="469"/>
      <c r="AC115" s="469"/>
      <c r="AD115" s="469"/>
      <c r="AE115" s="469"/>
      <c r="AF115" s="470"/>
      <c r="AK115" s="542"/>
      <c r="AL115" s="543"/>
      <c r="AM115" s="544"/>
      <c r="AN115" s="545"/>
      <c r="AO115" s="546"/>
      <c r="AP115" s="547"/>
      <c r="AQ115" s="6"/>
      <c r="AR115" s="533"/>
      <c r="AS115" s="534"/>
      <c r="AT115" s="534"/>
      <c r="AU115" s="535"/>
      <c r="AV115" s="527"/>
      <c r="AW115" s="527"/>
      <c r="AX115" s="466">
        <f t="shared" si="7"/>
        <v>0</v>
      </c>
      <c r="AY115" s="467"/>
      <c r="AZ115" s="467"/>
      <c r="BA115" s="467"/>
      <c r="BB115" s="467"/>
      <c r="BC115" s="468"/>
      <c r="BD115" s="469"/>
      <c r="BE115" s="469"/>
      <c r="BF115" s="469"/>
      <c r="BG115" s="507"/>
      <c r="BH115" s="508"/>
      <c r="BI115" s="509"/>
      <c r="BJ115" s="469"/>
      <c r="BK115" s="469"/>
      <c r="BL115" s="469"/>
      <c r="BM115" s="469"/>
      <c r="BN115" s="469"/>
      <c r="BO115" s="470"/>
    </row>
    <row r="116" spans="2:69" ht="27.75" customHeight="1">
      <c r="B116" s="542"/>
      <c r="C116" s="543"/>
      <c r="D116" s="544"/>
      <c r="E116" s="545"/>
      <c r="F116" s="546"/>
      <c r="G116" s="547"/>
      <c r="H116" s="6"/>
      <c r="I116" s="533"/>
      <c r="J116" s="534"/>
      <c r="K116" s="534"/>
      <c r="L116" s="535"/>
      <c r="M116" s="527"/>
      <c r="N116" s="527"/>
      <c r="O116" s="466">
        <f t="shared" si="6"/>
        <v>0</v>
      </c>
      <c r="P116" s="467"/>
      <c r="Q116" s="467"/>
      <c r="R116" s="467"/>
      <c r="S116" s="467"/>
      <c r="T116" s="468"/>
      <c r="U116" s="523"/>
      <c r="V116" s="523"/>
      <c r="W116" s="523"/>
      <c r="X116" s="466"/>
      <c r="Y116" s="467"/>
      <c r="Z116" s="468"/>
      <c r="AA116" s="469"/>
      <c r="AB116" s="469"/>
      <c r="AC116" s="469"/>
      <c r="AD116" s="469"/>
      <c r="AE116" s="469"/>
      <c r="AF116" s="470"/>
      <c r="AK116" s="542"/>
      <c r="AL116" s="543"/>
      <c r="AM116" s="544"/>
      <c r="AN116" s="545"/>
      <c r="AO116" s="546"/>
      <c r="AP116" s="547"/>
      <c r="AQ116" s="6"/>
      <c r="AR116" s="533"/>
      <c r="AS116" s="534"/>
      <c r="AT116" s="534"/>
      <c r="AU116" s="535"/>
      <c r="AV116" s="527"/>
      <c r="AW116" s="527"/>
      <c r="AX116" s="466">
        <f t="shared" si="7"/>
        <v>0</v>
      </c>
      <c r="AY116" s="467"/>
      <c r="AZ116" s="467"/>
      <c r="BA116" s="467"/>
      <c r="BB116" s="467"/>
      <c r="BC116" s="468"/>
      <c r="BD116" s="523"/>
      <c r="BE116" s="523"/>
      <c r="BF116" s="523"/>
      <c r="BG116" s="466"/>
      <c r="BH116" s="467"/>
      <c r="BI116" s="468"/>
      <c r="BJ116" s="469"/>
      <c r="BK116" s="469"/>
      <c r="BL116" s="469"/>
      <c r="BM116" s="469"/>
      <c r="BN116" s="469"/>
      <c r="BO116" s="470"/>
    </row>
    <row r="117" spans="2:69" ht="27.75" customHeight="1">
      <c r="B117" s="549"/>
      <c r="C117" s="550"/>
      <c r="D117" s="543"/>
      <c r="E117" s="545"/>
      <c r="F117" s="546"/>
      <c r="G117" s="547"/>
      <c r="H117" s="6"/>
      <c r="I117" s="551"/>
      <c r="J117" s="552"/>
      <c r="K117" s="552"/>
      <c r="L117" s="553"/>
      <c r="M117" s="554"/>
      <c r="N117" s="555"/>
      <c r="O117" s="466">
        <f t="shared" si="6"/>
        <v>0</v>
      </c>
      <c r="P117" s="467"/>
      <c r="Q117" s="467"/>
      <c r="R117" s="467"/>
      <c r="S117" s="467"/>
      <c r="T117" s="468"/>
      <c r="U117" s="523"/>
      <c r="V117" s="523"/>
      <c r="W117" s="523"/>
      <c r="X117" s="466"/>
      <c r="Y117" s="467"/>
      <c r="Z117" s="468"/>
      <c r="AA117" s="469"/>
      <c r="AB117" s="469"/>
      <c r="AC117" s="469"/>
      <c r="AD117" s="469"/>
      <c r="AE117" s="469"/>
      <c r="AF117" s="470"/>
      <c r="AK117" s="549"/>
      <c r="AL117" s="550"/>
      <c r="AM117" s="543"/>
      <c r="AN117" s="545"/>
      <c r="AO117" s="546"/>
      <c r="AP117" s="547"/>
      <c r="AQ117" s="6"/>
      <c r="AR117" s="551"/>
      <c r="AS117" s="552"/>
      <c r="AT117" s="552"/>
      <c r="AU117" s="553"/>
      <c r="AV117" s="554"/>
      <c r="AW117" s="555"/>
      <c r="AX117" s="466">
        <f t="shared" si="7"/>
        <v>0</v>
      </c>
      <c r="AY117" s="467"/>
      <c r="AZ117" s="467"/>
      <c r="BA117" s="467"/>
      <c r="BB117" s="467"/>
      <c r="BC117" s="468"/>
      <c r="BD117" s="523"/>
      <c r="BE117" s="523"/>
      <c r="BF117" s="523"/>
      <c r="BG117" s="466"/>
      <c r="BH117" s="467"/>
      <c r="BI117" s="468"/>
      <c r="BJ117" s="469"/>
      <c r="BK117" s="469"/>
      <c r="BL117" s="469"/>
      <c r="BM117" s="469"/>
      <c r="BN117" s="469"/>
      <c r="BO117" s="470"/>
    </row>
    <row r="118" spans="2:69" ht="27.75" customHeight="1">
      <c r="B118" s="542"/>
      <c r="C118" s="543"/>
      <c r="D118" s="544"/>
      <c r="E118" s="545"/>
      <c r="F118" s="546"/>
      <c r="G118" s="547"/>
      <c r="H118" s="6"/>
      <c r="I118" s="533"/>
      <c r="J118" s="534"/>
      <c r="K118" s="534"/>
      <c r="L118" s="535"/>
      <c r="M118" s="527"/>
      <c r="N118" s="527"/>
      <c r="O118" s="466">
        <f t="shared" si="6"/>
        <v>0</v>
      </c>
      <c r="P118" s="467"/>
      <c r="Q118" s="467"/>
      <c r="R118" s="467"/>
      <c r="S118" s="467"/>
      <c r="T118" s="468"/>
      <c r="U118" s="523"/>
      <c r="V118" s="523"/>
      <c r="W118" s="523"/>
      <c r="X118" s="466"/>
      <c r="Y118" s="467"/>
      <c r="Z118" s="468"/>
      <c r="AA118" s="469"/>
      <c r="AB118" s="469"/>
      <c r="AC118" s="469"/>
      <c r="AD118" s="469"/>
      <c r="AE118" s="469"/>
      <c r="AF118" s="470"/>
      <c r="AK118" s="542"/>
      <c r="AL118" s="543"/>
      <c r="AM118" s="544"/>
      <c r="AN118" s="545"/>
      <c r="AO118" s="546"/>
      <c r="AP118" s="547"/>
      <c r="AQ118" s="6"/>
      <c r="AR118" s="533"/>
      <c r="AS118" s="534"/>
      <c r="AT118" s="534"/>
      <c r="AU118" s="535"/>
      <c r="AV118" s="527"/>
      <c r="AW118" s="527"/>
      <c r="AX118" s="466">
        <f t="shared" si="7"/>
        <v>0</v>
      </c>
      <c r="AY118" s="467"/>
      <c r="AZ118" s="467"/>
      <c r="BA118" s="467"/>
      <c r="BB118" s="467"/>
      <c r="BC118" s="468"/>
      <c r="BD118" s="523"/>
      <c r="BE118" s="523"/>
      <c r="BF118" s="523"/>
      <c r="BG118" s="466"/>
      <c r="BH118" s="467"/>
      <c r="BI118" s="468"/>
      <c r="BJ118" s="469"/>
      <c r="BK118" s="469"/>
      <c r="BL118" s="469"/>
      <c r="BM118" s="469"/>
      <c r="BN118" s="469"/>
      <c r="BO118" s="470"/>
    </row>
    <row r="119" spans="2:69" ht="27.75" customHeight="1">
      <c r="B119" s="549"/>
      <c r="C119" s="550"/>
      <c r="D119" s="543"/>
      <c r="E119" s="545"/>
      <c r="F119" s="546"/>
      <c r="G119" s="547"/>
      <c r="H119" s="6"/>
      <c r="I119" s="551"/>
      <c r="J119" s="552"/>
      <c r="K119" s="552"/>
      <c r="L119" s="553"/>
      <c r="M119" s="554"/>
      <c r="N119" s="555"/>
      <c r="O119" s="466">
        <f t="shared" si="6"/>
        <v>0</v>
      </c>
      <c r="P119" s="467"/>
      <c r="Q119" s="467"/>
      <c r="R119" s="467"/>
      <c r="S119" s="467"/>
      <c r="T119" s="468"/>
      <c r="U119" s="523"/>
      <c r="V119" s="523"/>
      <c r="W119" s="523"/>
      <c r="X119" s="466"/>
      <c r="Y119" s="467"/>
      <c r="Z119" s="468"/>
      <c r="AA119" s="469"/>
      <c r="AB119" s="469"/>
      <c r="AC119" s="469"/>
      <c r="AD119" s="469"/>
      <c r="AE119" s="469"/>
      <c r="AF119" s="470"/>
      <c r="AK119" s="549"/>
      <c r="AL119" s="550"/>
      <c r="AM119" s="543"/>
      <c r="AN119" s="545"/>
      <c r="AO119" s="546"/>
      <c r="AP119" s="547"/>
      <c r="AQ119" s="6"/>
      <c r="AR119" s="551"/>
      <c r="AS119" s="552"/>
      <c r="AT119" s="552"/>
      <c r="AU119" s="553"/>
      <c r="AV119" s="554"/>
      <c r="AW119" s="555"/>
      <c r="AX119" s="466">
        <f t="shared" si="7"/>
        <v>0</v>
      </c>
      <c r="AY119" s="467"/>
      <c r="AZ119" s="467"/>
      <c r="BA119" s="467"/>
      <c r="BB119" s="467"/>
      <c r="BC119" s="468"/>
      <c r="BD119" s="523"/>
      <c r="BE119" s="523"/>
      <c r="BF119" s="523"/>
      <c r="BG119" s="466"/>
      <c r="BH119" s="467"/>
      <c r="BI119" s="468"/>
      <c r="BJ119" s="469"/>
      <c r="BK119" s="469"/>
      <c r="BL119" s="469"/>
      <c r="BM119" s="469"/>
      <c r="BN119" s="469"/>
      <c r="BO119" s="470"/>
    </row>
    <row r="120" spans="2:69" ht="27.75" customHeight="1">
      <c r="B120" s="549"/>
      <c r="C120" s="550"/>
      <c r="D120" s="543"/>
      <c r="E120" s="545"/>
      <c r="F120" s="546"/>
      <c r="G120" s="547"/>
      <c r="H120" s="6"/>
      <c r="I120" s="551"/>
      <c r="J120" s="552"/>
      <c r="K120" s="552"/>
      <c r="L120" s="553"/>
      <c r="M120" s="554"/>
      <c r="N120" s="555"/>
      <c r="O120" s="466">
        <f>PRODUCT(H120,J120,M120)</f>
        <v>0</v>
      </c>
      <c r="P120" s="467"/>
      <c r="Q120" s="467"/>
      <c r="R120" s="467"/>
      <c r="S120" s="467"/>
      <c r="T120" s="468"/>
      <c r="U120" s="523"/>
      <c r="V120" s="523"/>
      <c r="W120" s="523"/>
      <c r="X120" s="466"/>
      <c r="Y120" s="467"/>
      <c r="Z120" s="468"/>
      <c r="AA120" s="469"/>
      <c r="AB120" s="469"/>
      <c r="AC120" s="469"/>
      <c r="AD120" s="469"/>
      <c r="AE120" s="469"/>
      <c r="AF120" s="470"/>
      <c r="AK120" s="549"/>
      <c r="AL120" s="550"/>
      <c r="AM120" s="543"/>
      <c r="AN120" s="545"/>
      <c r="AO120" s="546"/>
      <c r="AP120" s="547"/>
      <c r="AQ120" s="6"/>
      <c r="AR120" s="551"/>
      <c r="AS120" s="552"/>
      <c r="AT120" s="552"/>
      <c r="AU120" s="553"/>
      <c r="AV120" s="554"/>
      <c r="AW120" s="555"/>
      <c r="AX120" s="466">
        <f>PRODUCT(AQ120,AS120,AV120)</f>
        <v>0</v>
      </c>
      <c r="AY120" s="467"/>
      <c r="AZ120" s="467"/>
      <c r="BA120" s="467"/>
      <c r="BB120" s="467"/>
      <c r="BC120" s="468"/>
      <c r="BD120" s="523"/>
      <c r="BE120" s="523"/>
      <c r="BF120" s="523"/>
      <c r="BG120" s="466"/>
      <c r="BH120" s="467"/>
      <c r="BI120" s="468"/>
      <c r="BJ120" s="469"/>
      <c r="BK120" s="469"/>
      <c r="BL120" s="469"/>
      <c r="BM120" s="469"/>
      <c r="BN120" s="469"/>
      <c r="BO120" s="470"/>
    </row>
    <row r="121" spans="2:69" ht="27.75" customHeight="1">
      <c r="B121" s="549"/>
      <c r="C121" s="550"/>
      <c r="D121" s="543"/>
      <c r="E121" s="545"/>
      <c r="F121" s="546"/>
      <c r="G121" s="547"/>
      <c r="H121" s="6"/>
      <c r="I121" s="551"/>
      <c r="J121" s="552"/>
      <c r="K121" s="552"/>
      <c r="L121" s="553"/>
      <c r="M121" s="554"/>
      <c r="N121" s="555"/>
      <c r="O121" s="466">
        <f>PRODUCT(H121,J121,M121)</f>
        <v>0</v>
      </c>
      <c r="P121" s="467"/>
      <c r="Q121" s="467"/>
      <c r="R121" s="467"/>
      <c r="S121" s="467"/>
      <c r="T121" s="468"/>
      <c r="U121" s="523"/>
      <c r="V121" s="523"/>
      <c r="W121" s="523"/>
      <c r="X121" s="466"/>
      <c r="Y121" s="467"/>
      <c r="Z121" s="468"/>
      <c r="AA121" s="469"/>
      <c r="AB121" s="469"/>
      <c r="AC121" s="469"/>
      <c r="AD121" s="469"/>
      <c r="AE121" s="469"/>
      <c r="AF121" s="470"/>
      <c r="AK121" s="549"/>
      <c r="AL121" s="550"/>
      <c r="AM121" s="543"/>
      <c r="AN121" s="545"/>
      <c r="AO121" s="546"/>
      <c r="AP121" s="547"/>
      <c r="AQ121" s="6"/>
      <c r="AR121" s="551"/>
      <c r="AS121" s="552"/>
      <c r="AT121" s="552"/>
      <c r="AU121" s="553"/>
      <c r="AV121" s="554"/>
      <c r="AW121" s="555"/>
      <c r="AX121" s="466">
        <f>PRODUCT(AQ121,AS121,AV121)</f>
        <v>0</v>
      </c>
      <c r="AY121" s="467"/>
      <c r="AZ121" s="467"/>
      <c r="BA121" s="467"/>
      <c r="BB121" s="467"/>
      <c r="BC121" s="468"/>
      <c r="BD121" s="523"/>
      <c r="BE121" s="523"/>
      <c r="BF121" s="523"/>
      <c r="BG121" s="466"/>
      <c r="BH121" s="467"/>
      <c r="BI121" s="468"/>
      <c r="BJ121" s="469"/>
      <c r="BK121" s="469"/>
      <c r="BL121" s="469"/>
      <c r="BM121" s="469"/>
      <c r="BN121" s="469"/>
      <c r="BO121" s="470"/>
    </row>
    <row r="122" spans="2:69" ht="27.75" customHeight="1">
      <c r="B122" s="549"/>
      <c r="C122" s="550"/>
      <c r="D122" s="543"/>
      <c r="E122" s="545"/>
      <c r="F122" s="546"/>
      <c r="G122" s="547"/>
      <c r="H122" s="6"/>
      <c r="I122" s="551"/>
      <c r="J122" s="552"/>
      <c r="K122" s="552"/>
      <c r="L122" s="553"/>
      <c r="M122" s="554"/>
      <c r="N122" s="555"/>
      <c r="O122" s="466">
        <f>PRODUCT(H122,J122,M122)</f>
        <v>0</v>
      </c>
      <c r="P122" s="467"/>
      <c r="Q122" s="467"/>
      <c r="R122" s="467"/>
      <c r="S122" s="467"/>
      <c r="T122" s="468"/>
      <c r="U122" s="523"/>
      <c r="V122" s="523"/>
      <c r="W122" s="523"/>
      <c r="X122" s="466"/>
      <c r="Y122" s="467"/>
      <c r="Z122" s="468"/>
      <c r="AA122" s="469"/>
      <c r="AB122" s="469"/>
      <c r="AC122" s="469"/>
      <c r="AD122" s="469"/>
      <c r="AE122" s="469"/>
      <c r="AF122" s="470"/>
      <c r="AK122" s="549"/>
      <c r="AL122" s="550"/>
      <c r="AM122" s="543"/>
      <c r="AN122" s="545"/>
      <c r="AO122" s="546"/>
      <c r="AP122" s="547"/>
      <c r="AQ122" s="6"/>
      <c r="AR122" s="551"/>
      <c r="AS122" s="552"/>
      <c r="AT122" s="552"/>
      <c r="AU122" s="553"/>
      <c r="AV122" s="554"/>
      <c r="AW122" s="555"/>
      <c r="AX122" s="466">
        <f>PRODUCT(AQ122,AS122,AV122)</f>
        <v>0</v>
      </c>
      <c r="AY122" s="467"/>
      <c r="AZ122" s="467"/>
      <c r="BA122" s="467"/>
      <c r="BB122" s="467"/>
      <c r="BC122" s="468"/>
      <c r="BD122" s="523"/>
      <c r="BE122" s="523"/>
      <c r="BF122" s="523"/>
      <c r="BG122" s="466"/>
      <c r="BH122" s="467"/>
      <c r="BI122" s="468"/>
      <c r="BJ122" s="469"/>
      <c r="BK122" s="469"/>
      <c r="BL122" s="469"/>
      <c r="BM122" s="469"/>
      <c r="BN122" s="469"/>
      <c r="BO122" s="470"/>
    </row>
    <row r="123" spans="2:69" ht="27.75" customHeight="1">
      <c r="B123" s="549"/>
      <c r="C123" s="550"/>
      <c r="D123" s="543"/>
      <c r="E123" s="545"/>
      <c r="F123" s="546"/>
      <c r="G123" s="547"/>
      <c r="H123" s="6"/>
      <c r="I123" s="551"/>
      <c r="J123" s="552"/>
      <c r="K123" s="552"/>
      <c r="L123" s="553"/>
      <c r="M123" s="554"/>
      <c r="N123" s="555"/>
      <c r="O123" s="466">
        <f>PRODUCT(H123,J123,M123)</f>
        <v>0</v>
      </c>
      <c r="P123" s="467"/>
      <c r="Q123" s="467"/>
      <c r="R123" s="467"/>
      <c r="S123" s="467"/>
      <c r="T123" s="468"/>
      <c r="U123" s="523"/>
      <c r="V123" s="523"/>
      <c r="W123" s="523"/>
      <c r="X123" s="466"/>
      <c r="Y123" s="467"/>
      <c r="Z123" s="468"/>
      <c r="AA123" s="469"/>
      <c r="AB123" s="469"/>
      <c r="AC123" s="469"/>
      <c r="AD123" s="469"/>
      <c r="AE123" s="469"/>
      <c r="AF123" s="470"/>
      <c r="AG123" s="9"/>
      <c r="AH123" s="9"/>
      <c r="AK123" s="549"/>
      <c r="AL123" s="550"/>
      <c r="AM123" s="543"/>
      <c r="AN123" s="545"/>
      <c r="AO123" s="546"/>
      <c r="AP123" s="547"/>
      <c r="AQ123" s="6"/>
      <c r="AR123" s="551"/>
      <c r="AS123" s="552"/>
      <c r="AT123" s="552"/>
      <c r="AU123" s="553"/>
      <c r="AV123" s="554"/>
      <c r="AW123" s="555"/>
      <c r="AX123" s="466">
        <f>PRODUCT(AQ123,AS123,AV123)</f>
        <v>0</v>
      </c>
      <c r="AY123" s="467"/>
      <c r="AZ123" s="467"/>
      <c r="BA123" s="467"/>
      <c r="BB123" s="467"/>
      <c r="BC123" s="468"/>
      <c r="BD123" s="523"/>
      <c r="BE123" s="523"/>
      <c r="BF123" s="523"/>
      <c r="BG123" s="466"/>
      <c r="BH123" s="467"/>
      <c r="BI123" s="468"/>
      <c r="BJ123" s="469"/>
      <c r="BK123" s="469"/>
      <c r="BL123" s="469"/>
      <c r="BM123" s="469"/>
      <c r="BN123" s="469"/>
      <c r="BO123" s="470"/>
      <c r="BP123" s="9"/>
      <c r="BQ123" s="9"/>
    </row>
    <row r="124" spans="2:69" ht="16.5" customHeight="1">
      <c r="B124" s="476" t="s">
        <v>177</v>
      </c>
      <c r="C124" s="477"/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82">
        <f>SUM(O110:T123)</f>
        <v>0</v>
      </c>
      <c r="P124" s="483"/>
      <c r="Q124" s="483"/>
      <c r="R124" s="483"/>
      <c r="S124" s="483"/>
      <c r="T124" s="484"/>
      <c r="U124" s="488">
        <f>SUM(U110:W123)</f>
        <v>0</v>
      </c>
      <c r="V124" s="488"/>
      <c r="W124" s="488"/>
      <c r="X124" s="488">
        <f>SUM(X110:Z123)</f>
        <v>0</v>
      </c>
      <c r="Y124" s="488"/>
      <c r="Z124" s="488"/>
      <c r="AA124" s="488">
        <f>SUM(AA110:AD123)</f>
        <v>0</v>
      </c>
      <c r="AB124" s="488"/>
      <c r="AC124" s="488"/>
      <c r="AD124" s="488"/>
      <c r="AE124" s="462">
        <f>SUM(AE110:AF123)</f>
        <v>0</v>
      </c>
      <c r="AF124" s="463"/>
      <c r="AG124" s="561" t="s">
        <v>178</v>
      </c>
      <c r="AH124" s="474" t="str">
        <f>IF(U124+X124+AA124+AE124=O124,"ＯＫ","計算が間違っています")</f>
        <v>ＯＫ</v>
      </c>
      <c r="AK124" s="476" t="s">
        <v>177</v>
      </c>
      <c r="AL124" s="477"/>
      <c r="AM124" s="478"/>
      <c r="AN124" s="478"/>
      <c r="AO124" s="478"/>
      <c r="AP124" s="478"/>
      <c r="AQ124" s="478"/>
      <c r="AR124" s="478"/>
      <c r="AS124" s="478"/>
      <c r="AT124" s="478"/>
      <c r="AU124" s="478"/>
      <c r="AV124" s="478"/>
      <c r="AW124" s="478"/>
      <c r="AX124" s="482">
        <f>SUM(AX110:BC123)</f>
        <v>300000</v>
      </c>
      <c r="AY124" s="483"/>
      <c r="AZ124" s="483"/>
      <c r="BA124" s="483"/>
      <c r="BB124" s="483"/>
      <c r="BC124" s="484"/>
      <c r="BD124" s="488">
        <f>SUM(BD110:BF123)</f>
        <v>0</v>
      </c>
      <c r="BE124" s="488"/>
      <c r="BF124" s="488"/>
      <c r="BG124" s="488">
        <f>SUM(BG110:BI123)</f>
        <v>0</v>
      </c>
      <c r="BH124" s="488"/>
      <c r="BI124" s="488"/>
      <c r="BJ124" s="488">
        <f>SUM(BJ110:BM123)</f>
        <v>0</v>
      </c>
      <c r="BK124" s="488"/>
      <c r="BL124" s="488"/>
      <c r="BM124" s="488"/>
      <c r="BN124" s="462">
        <f>SUM(BN110:BO123)</f>
        <v>0</v>
      </c>
      <c r="BO124" s="463"/>
      <c r="BP124" s="561" t="s">
        <v>178</v>
      </c>
      <c r="BQ124" s="474" t="str">
        <f>IF(BD124+BG124+BJ124+BN124=AX124,"ＯＫ","計算が間違っています")</f>
        <v>計算が間違っています</v>
      </c>
    </row>
    <row r="125" spans="2:69" ht="23.25" customHeight="1">
      <c r="B125" s="479"/>
      <c r="C125" s="480"/>
      <c r="D125" s="481"/>
      <c r="E125" s="481"/>
      <c r="F125" s="481"/>
      <c r="G125" s="481"/>
      <c r="H125" s="481"/>
      <c r="I125" s="481"/>
      <c r="J125" s="481"/>
      <c r="K125" s="481"/>
      <c r="L125" s="481"/>
      <c r="M125" s="481"/>
      <c r="N125" s="481"/>
      <c r="O125" s="485"/>
      <c r="P125" s="486"/>
      <c r="Q125" s="486"/>
      <c r="R125" s="486"/>
      <c r="S125" s="486"/>
      <c r="T125" s="487"/>
      <c r="U125" s="489"/>
      <c r="V125" s="489"/>
      <c r="W125" s="489"/>
      <c r="X125" s="489"/>
      <c r="Y125" s="489"/>
      <c r="Z125" s="489"/>
      <c r="AA125" s="489"/>
      <c r="AB125" s="489"/>
      <c r="AC125" s="489"/>
      <c r="AD125" s="489"/>
      <c r="AE125" s="464"/>
      <c r="AF125" s="465"/>
      <c r="AG125" s="561"/>
      <c r="AH125" s="475"/>
      <c r="AK125" s="479"/>
      <c r="AL125" s="480"/>
      <c r="AM125" s="481"/>
      <c r="AN125" s="481"/>
      <c r="AO125" s="481"/>
      <c r="AP125" s="481"/>
      <c r="AQ125" s="481"/>
      <c r="AR125" s="481"/>
      <c r="AS125" s="481"/>
      <c r="AT125" s="481"/>
      <c r="AU125" s="481"/>
      <c r="AV125" s="481"/>
      <c r="AW125" s="481"/>
      <c r="AX125" s="485"/>
      <c r="AY125" s="486"/>
      <c r="AZ125" s="486"/>
      <c r="BA125" s="486"/>
      <c r="BB125" s="486"/>
      <c r="BC125" s="487"/>
      <c r="BD125" s="489"/>
      <c r="BE125" s="489"/>
      <c r="BF125" s="489"/>
      <c r="BG125" s="489"/>
      <c r="BH125" s="489"/>
      <c r="BI125" s="489"/>
      <c r="BJ125" s="489"/>
      <c r="BK125" s="489"/>
      <c r="BL125" s="489"/>
      <c r="BM125" s="489"/>
      <c r="BN125" s="464"/>
      <c r="BO125" s="465"/>
      <c r="BP125" s="561"/>
      <c r="BQ125" s="475"/>
    </row>
    <row r="126" spans="2:69" ht="12.75" customHeight="1"/>
    <row r="127" spans="2:69" ht="20.25" customHeight="1">
      <c r="B127" s="524" t="s">
        <v>179</v>
      </c>
      <c r="C127" s="525"/>
      <c r="D127" s="525"/>
      <c r="E127" s="525"/>
      <c r="F127" s="525"/>
      <c r="G127" s="525"/>
      <c r="H127" s="525"/>
      <c r="I127" s="525"/>
      <c r="J127" s="525"/>
      <c r="K127" s="525"/>
      <c r="L127" s="525"/>
      <c r="M127" s="525"/>
      <c r="N127" s="525"/>
      <c r="O127" s="525"/>
      <c r="P127" s="525"/>
      <c r="Q127" s="525"/>
      <c r="R127" s="525"/>
      <c r="S127" s="525"/>
      <c r="T127" s="525"/>
      <c r="U127" s="525"/>
      <c r="V127" s="525"/>
      <c r="W127" s="526"/>
      <c r="X127" s="502" t="s">
        <v>180</v>
      </c>
      <c r="Y127" s="503"/>
      <c r="Z127" s="503"/>
      <c r="AA127" s="503"/>
      <c r="AB127" s="504"/>
      <c r="AC127" s="505" t="s">
        <v>71</v>
      </c>
      <c r="AD127" s="503"/>
      <c r="AE127" s="503"/>
      <c r="AF127" s="506"/>
      <c r="AK127" s="524" t="s">
        <v>179</v>
      </c>
      <c r="AL127" s="525"/>
      <c r="AM127" s="525"/>
      <c r="AN127" s="525"/>
      <c r="AO127" s="525"/>
      <c r="AP127" s="525"/>
      <c r="AQ127" s="525"/>
      <c r="AR127" s="525"/>
      <c r="AS127" s="525"/>
      <c r="AT127" s="525"/>
      <c r="AU127" s="525"/>
      <c r="AV127" s="525"/>
      <c r="AW127" s="525"/>
      <c r="AX127" s="525"/>
      <c r="AY127" s="525"/>
      <c r="AZ127" s="525"/>
      <c r="BA127" s="525"/>
      <c r="BB127" s="525"/>
      <c r="BC127" s="525"/>
      <c r="BD127" s="525"/>
      <c r="BE127" s="525"/>
      <c r="BF127" s="526"/>
      <c r="BG127" s="502" t="s">
        <v>180</v>
      </c>
      <c r="BH127" s="503"/>
      <c r="BI127" s="503"/>
      <c r="BJ127" s="503"/>
      <c r="BK127" s="504"/>
      <c r="BL127" s="505" t="s">
        <v>71</v>
      </c>
      <c r="BM127" s="503"/>
      <c r="BN127" s="503"/>
      <c r="BO127" s="506"/>
    </row>
    <row r="128" spans="2:69" ht="28.5" customHeight="1">
      <c r="B128" s="557"/>
      <c r="C128" s="510"/>
      <c r="D128" s="510"/>
      <c r="E128" s="510"/>
      <c r="F128" s="510"/>
      <c r="G128" s="510"/>
      <c r="H128" s="510"/>
      <c r="I128" s="510"/>
      <c r="J128" s="510"/>
      <c r="K128" s="510"/>
      <c r="L128" s="510"/>
      <c r="M128" s="510"/>
      <c r="N128" s="510"/>
      <c r="O128" s="510"/>
      <c r="P128" s="510"/>
      <c r="Q128" s="510"/>
      <c r="R128" s="510"/>
      <c r="S128" s="510"/>
      <c r="T128" s="510"/>
      <c r="U128" s="510"/>
      <c r="V128" s="510"/>
      <c r="W128" s="511"/>
      <c r="X128" s="514"/>
      <c r="Y128" s="515"/>
      <c r="Z128" s="515"/>
      <c r="AA128" s="515"/>
      <c r="AB128" s="516"/>
      <c r="AC128" s="471"/>
      <c r="AD128" s="472"/>
      <c r="AE128" s="472"/>
      <c r="AF128" s="473"/>
      <c r="AK128" s="557"/>
      <c r="AL128" s="510"/>
      <c r="AM128" s="510"/>
      <c r="AN128" s="510"/>
      <c r="AO128" s="510"/>
      <c r="AP128" s="510"/>
      <c r="AQ128" s="510"/>
      <c r="AR128" s="510"/>
      <c r="AS128" s="510"/>
      <c r="AT128" s="510"/>
      <c r="AU128" s="510"/>
      <c r="AV128" s="510"/>
      <c r="AW128" s="510"/>
      <c r="AX128" s="510"/>
      <c r="AY128" s="510"/>
      <c r="AZ128" s="510"/>
      <c r="BA128" s="510"/>
      <c r="BB128" s="510"/>
      <c r="BC128" s="510"/>
      <c r="BD128" s="510"/>
      <c r="BE128" s="510"/>
      <c r="BF128" s="511"/>
      <c r="BG128" s="514"/>
      <c r="BH128" s="515"/>
      <c r="BI128" s="515"/>
      <c r="BJ128" s="515"/>
      <c r="BK128" s="516"/>
      <c r="BL128" s="471"/>
      <c r="BM128" s="472"/>
      <c r="BN128" s="472"/>
      <c r="BO128" s="473"/>
    </row>
    <row r="129" spans="2:68" ht="28.5" customHeight="1">
      <c r="B129" s="557"/>
      <c r="C129" s="510"/>
      <c r="D129" s="510"/>
      <c r="E129" s="510"/>
      <c r="F129" s="510"/>
      <c r="G129" s="510"/>
      <c r="H129" s="510"/>
      <c r="I129" s="510"/>
      <c r="J129" s="510"/>
      <c r="K129" s="510"/>
      <c r="L129" s="510"/>
      <c r="M129" s="510"/>
      <c r="N129" s="510"/>
      <c r="O129" s="510"/>
      <c r="P129" s="510"/>
      <c r="Q129" s="510"/>
      <c r="R129" s="510"/>
      <c r="S129" s="510"/>
      <c r="T129" s="510"/>
      <c r="U129" s="510"/>
      <c r="V129" s="510"/>
      <c r="W129" s="511"/>
      <c r="X129" s="514"/>
      <c r="Y129" s="515"/>
      <c r="Z129" s="515"/>
      <c r="AA129" s="515"/>
      <c r="AB129" s="516"/>
      <c r="AC129" s="471"/>
      <c r="AD129" s="472"/>
      <c r="AE129" s="472"/>
      <c r="AF129" s="473"/>
      <c r="AK129" s="557"/>
      <c r="AL129" s="510"/>
      <c r="AM129" s="510"/>
      <c r="AN129" s="510"/>
      <c r="AO129" s="510"/>
      <c r="AP129" s="510"/>
      <c r="AQ129" s="510"/>
      <c r="AR129" s="510"/>
      <c r="AS129" s="510"/>
      <c r="AT129" s="510"/>
      <c r="AU129" s="510"/>
      <c r="AV129" s="510"/>
      <c r="AW129" s="510"/>
      <c r="AX129" s="510"/>
      <c r="AY129" s="510"/>
      <c r="AZ129" s="510"/>
      <c r="BA129" s="510"/>
      <c r="BB129" s="510"/>
      <c r="BC129" s="510"/>
      <c r="BD129" s="510"/>
      <c r="BE129" s="510"/>
      <c r="BF129" s="511"/>
      <c r="BG129" s="514"/>
      <c r="BH129" s="515"/>
      <c r="BI129" s="515"/>
      <c r="BJ129" s="515"/>
      <c r="BK129" s="516"/>
      <c r="BL129" s="471"/>
      <c r="BM129" s="472"/>
      <c r="BN129" s="472"/>
      <c r="BO129" s="473"/>
    </row>
    <row r="130" spans="2:68" ht="28.5" customHeight="1">
      <c r="B130" s="557"/>
      <c r="C130" s="510"/>
      <c r="D130" s="510"/>
      <c r="E130" s="510"/>
      <c r="F130" s="510"/>
      <c r="G130" s="510"/>
      <c r="H130" s="510"/>
      <c r="I130" s="510"/>
      <c r="J130" s="510"/>
      <c r="K130" s="510"/>
      <c r="L130" s="510"/>
      <c r="M130" s="510"/>
      <c r="N130" s="510"/>
      <c r="O130" s="510"/>
      <c r="P130" s="510"/>
      <c r="Q130" s="510"/>
      <c r="R130" s="510"/>
      <c r="S130" s="510"/>
      <c r="T130" s="510"/>
      <c r="U130" s="510"/>
      <c r="V130" s="510"/>
      <c r="W130" s="511"/>
      <c r="X130" s="514"/>
      <c r="Y130" s="515"/>
      <c r="Z130" s="515"/>
      <c r="AA130" s="515"/>
      <c r="AB130" s="516"/>
      <c r="AC130" s="471"/>
      <c r="AD130" s="472"/>
      <c r="AE130" s="472"/>
      <c r="AF130" s="473"/>
      <c r="AK130" s="557"/>
      <c r="AL130" s="510"/>
      <c r="AM130" s="510"/>
      <c r="AN130" s="510"/>
      <c r="AO130" s="510"/>
      <c r="AP130" s="510"/>
      <c r="AQ130" s="510"/>
      <c r="AR130" s="510"/>
      <c r="AS130" s="510"/>
      <c r="AT130" s="510"/>
      <c r="AU130" s="510"/>
      <c r="AV130" s="510"/>
      <c r="AW130" s="510"/>
      <c r="AX130" s="510"/>
      <c r="AY130" s="510"/>
      <c r="AZ130" s="510"/>
      <c r="BA130" s="510"/>
      <c r="BB130" s="510"/>
      <c r="BC130" s="510"/>
      <c r="BD130" s="510"/>
      <c r="BE130" s="510"/>
      <c r="BF130" s="511"/>
      <c r="BG130" s="514"/>
      <c r="BH130" s="515"/>
      <c r="BI130" s="515"/>
      <c r="BJ130" s="515"/>
      <c r="BK130" s="516"/>
      <c r="BL130" s="471"/>
      <c r="BM130" s="472"/>
      <c r="BN130" s="472"/>
      <c r="BO130" s="473"/>
    </row>
    <row r="131" spans="2:68" ht="28.5" customHeight="1">
      <c r="B131" s="557"/>
      <c r="C131" s="510"/>
      <c r="D131" s="510"/>
      <c r="E131" s="510"/>
      <c r="F131" s="510"/>
      <c r="G131" s="510"/>
      <c r="H131" s="510"/>
      <c r="I131" s="510"/>
      <c r="J131" s="510"/>
      <c r="K131" s="510"/>
      <c r="L131" s="510"/>
      <c r="M131" s="510"/>
      <c r="N131" s="510"/>
      <c r="O131" s="510"/>
      <c r="P131" s="510"/>
      <c r="Q131" s="510"/>
      <c r="R131" s="510"/>
      <c r="S131" s="510"/>
      <c r="T131" s="510"/>
      <c r="U131" s="510"/>
      <c r="V131" s="510"/>
      <c r="W131" s="511"/>
      <c r="X131" s="514"/>
      <c r="Y131" s="515"/>
      <c r="Z131" s="515"/>
      <c r="AA131" s="515"/>
      <c r="AB131" s="516"/>
      <c r="AC131" s="471"/>
      <c r="AD131" s="472"/>
      <c r="AE131" s="472"/>
      <c r="AF131" s="473"/>
      <c r="AK131" s="557"/>
      <c r="AL131" s="510"/>
      <c r="AM131" s="510"/>
      <c r="AN131" s="510"/>
      <c r="AO131" s="510"/>
      <c r="AP131" s="510"/>
      <c r="AQ131" s="510"/>
      <c r="AR131" s="510"/>
      <c r="AS131" s="510"/>
      <c r="AT131" s="510"/>
      <c r="AU131" s="510"/>
      <c r="AV131" s="510"/>
      <c r="AW131" s="510"/>
      <c r="AX131" s="510"/>
      <c r="AY131" s="510"/>
      <c r="AZ131" s="510"/>
      <c r="BA131" s="510"/>
      <c r="BB131" s="510"/>
      <c r="BC131" s="510"/>
      <c r="BD131" s="510"/>
      <c r="BE131" s="510"/>
      <c r="BF131" s="511"/>
      <c r="BG131" s="514"/>
      <c r="BH131" s="515"/>
      <c r="BI131" s="515"/>
      <c r="BJ131" s="515"/>
      <c r="BK131" s="516"/>
      <c r="BL131" s="471"/>
      <c r="BM131" s="472"/>
      <c r="BN131" s="472"/>
      <c r="BO131" s="473"/>
    </row>
    <row r="132" spans="2:68" ht="28.5" customHeight="1">
      <c r="B132" s="558"/>
      <c r="C132" s="512"/>
      <c r="D132" s="512"/>
      <c r="E132" s="512"/>
      <c r="F132" s="512"/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  <c r="Q132" s="512"/>
      <c r="R132" s="512"/>
      <c r="S132" s="512"/>
      <c r="T132" s="512"/>
      <c r="U132" s="512"/>
      <c r="V132" s="512"/>
      <c r="W132" s="513"/>
      <c r="X132" s="517" t="s">
        <v>177</v>
      </c>
      <c r="Y132" s="518"/>
      <c r="Z132" s="518"/>
      <c r="AA132" s="518"/>
      <c r="AB132" s="519"/>
      <c r="AC132" s="520">
        <f>SUM(AC128:AF131)</f>
        <v>0</v>
      </c>
      <c r="AD132" s="521"/>
      <c r="AE132" s="521"/>
      <c r="AF132" s="522"/>
      <c r="AK132" s="558"/>
      <c r="AL132" s="512"/>
      <c r="AM132" s="512"/>
      <c r="AN132" s="512"/>
      <c r="AO132" s="512"/>
      <c r="AP132" s="512"/>
      <c r="AQ132" s="512"/>
      <c r="AR132" s="512"/>
      <c r="AS132" s="512"/>
      <c r="AT132" s="512"/>
      <c r="AU132" s="512"/>
      <c r="AV132" s="512"/>
      <c r="AW132" s="512"/>
      <c r="AX132" s="512"/>
      <c r="AY132" s="512"/>
      <c r="AZ132" s="512"/>
      <c r="BA132" s="512"/>
      <c r="BB132" s="512"/>
      <c r="BC132" s="512"/>
      <c r="BD132" s="512"/>
      <c r="BE132" s="512"/>
      <c r="BF132" s="513"/>
      <c r="BG132" s="517" t="s">
        <v>177</v>
      </c>
      <c r="BH132" s="518"/>
      <c r="BI132" s="518"/>
      <c r="BJ132" s="518"/>
      <c r="BK132" s="519"/>
      <c r="BL132" s="520">
        <f>SUM(BL128:BO131)</f>
        <v>0</v>
      </c>
      <c r="BM132" s="521"/>
      <c r="BN132" s="521"/>
      <c r="BO132" s="522"/>
    </row>
    <row r="133" spans="2:68" ht="21.75" customHeight="1">
      <c r="D133" s="25"/>
      <c r="E133" s="586" t="str">
        <f>E100</f>
        <v>令和  年度</v>
      </c>
      <c r="F133" s="586"/>
      <c r="G133" s="586"/>
      <c r="H133" s="587" t="s">
        <v>163</v>
      </c>
      <c r="I133" s="587"/>
      <c r="J133" s="587"/>
      <c r="K133" s="587"/>
      <c r="L133" s="587"/>
      <c r="M133" s="587"/>
      <c r="N133" s="587"/>
      <c r="O133" s="587"/>
      <c r="P133" s="587"/>
      <c r="Q133" s="587"/>
      <c r="R133" s="587"/>
      <c r="S133" s="587"/>
      <c r="T133" s="578" t="s">
        <v>142</v>
      </c>
      <c r="U133" s="578"/>
      <c r="V133" s="578"/>
      <c r="W133" s="578"/>
      <c r="X133" s="578"/>
      <c r="Y133" s="578"/>
      <c r="Z133" s="578"/>
      <c r="AA133" s="578"/>
      <c r="AB133" s="578"/>
      <c r="AC133" s="25"/>
      <c r="AD133" s="25"/>
      <c r="AE133" s="25"/>
      <c r="AF133" s="25"/>
      <c r="AG133" s="1"/>
      <c r="AI133" s="1"/>
      <c r="AM133" s="25"/>
      <c r="AN133" s="586" t="str">
        <f>AN100</f>
        <v>令和  年度</v>
      </c>
      <c r="AO133" s="586"/>
      <c r="AP133" s="586"/>
      <c r="AQ133" s="587" t="s">
        <v>163</v>
      </c>
      <c r="AR133" s="587"/>
      <c r="AS133" s="587"/>
      <c r="AT133" s="587"/>
      <c r="AU133" s="587"/>
      <c r="AV133" s="587"/>
      <c r="AW133" s="587"/>
      <c r="AX133" s="587"/>
      <c r="AY133" s="587"/>
      <c r="AZ133" s="587"/>
      <c r="BA133" s="587"/>
      <c r="BB133" s="587"/>
      <c r="BC133" s="578" t="s">
        <v>142</v>
      </c>
      <c r="BD133" s="578"/>
      <c r="BE133" s="578"/>
      <c r="BF133" s="578"/>
      <c r="BG133" s="578"/>
      <c r="BH133" s="578"/>
      <c r="BI133" s="578"/>
      <c r="BJ133" s="578"/>
      <c r="BK133" s="578"/>
      <c r="BL133" s="25"/>
      <c r="BM133" s="25"/>
      <c r="BN133" s="25"/>
      <c r="BO133" s="25"/>
      <c r="BP133" s="1"/>
    </row>
    <row r="134" spans="2:68" ht="17.25" customHeight="1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I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</row>
    <row r="135" spans="2:68" ht="27" customHeight="1">
      <c r="B135" s="579" t="s">
        <v>143</v>
      </c>
      <c r="C135" s="580"/>
      <c r="D135" s="584">
        <v>5</v>
      </c>
      <c r="E135" s="585"/>
      <c r="F135" s="559" t="str">
        <f>F102</f>
        <v>　競技団体名： 福井県○○協会（連盟）</v>
      </c>
      <c r="G135" s="560"/>
      <c r="H135" s="560"/>
      <c r="I135" s="560"/>
      <c r="J135" s="560"/>
      <c r="K135" s="560"/>
      <c r="L135" s="560"/>
      <c r="M135" s="560"/>
      <c r="N135" s="560"/>
      <c r="O135" s="560"/>
      <c r="P135" s="560"/>
      <c r="Q135" s="560"/>
      <c r="R135" s="560"/>
      <c r="S135" s="560"/>
      <c r="T135" s="560"/>
      <c r="U135" s="560"/>
      <c r="V135" s="560"/>
      <c r="W135" s="560"/>
      <c r="X135" s="560"/>
      <c r="Y135" s="560"/>
      <c r="Z135" s="560"/>
      <c r="AA135" s="560"/>
      <c r="AB135" s="560"/>
      <c r="AC135" s="560"/>
      <c r="AD135" s="560"/>
      <c r="AE135" s="560"/>
      <c r="AF135" s="560"/>
      <c r="AI135" s="11"/>
      <c r="AK135" s="579" t="s">
        <v>143</v>
      </c>
      <c r="AL135" s="580"/>
      <c r="AM135" s="584">
        <v>15</v>
      </c>
      <c r="AN135" s="585"/>
      <c r="AO135" s="559" t="str">
        <f>AO102</f>
        <v>　競技団体名： 福井県○○協会（連盟）</v>
      </c>
      <c r="AP135" s="560"/>
      <c r="AQ135" s="560"/>
      <c r="AR135" s="560"/>
      <c r="AS135" s="560"/>
      <c r="AT135" s="560"/>
      <c r="AU135" s="560"/>
      <c r="AV135" s="560"/>
      <c r="AW135" s="560"/>
      <c r="AX135" s="560"/>
      <c r="AY135" s="560"/>
      <c r="AZ135" s="560"/>
      <c r="BA135" s="560"/>
      <c r="BB135" s="560"/>
      <c r="BC135" s="560"/>
      <c r="BD135" s="560"/>
      <c r="BE135" s="560"/>
      <c r="BF135" s="560"/>
      <c r="BG135" s="560"/>
      <c r="BH135" s="560"/>
      <c r="BI135" s="560"/>
      <c r="BJ135" s="560"/>
      <c r="BK135" s="560"/>
      <c r="BL135" s="560"/>
      <c r="BM135" s="560"/>
      <c r="BN135" s="560"/>
      <c r="BO135" s="560"/>
    </row>
    <row r="136" spans="2:68" ht="28.5" customHeight="1">
      <c r="B136" s="493" t="s">
        <v>144</v>
      </c>
      <c r="C136" s="494"/>
      <c r="D136" s="495"/>
      <c r="E136" s="495"/>
      <c r="F136" s="495"/>
      <c r="G136" s="581"/>
      <c r="H136" s="582"/>
      <c r="I136" s="582"/>
      <c r="J136" s="582"/>
      <c r="K136" s="582"/>
      <c r="L136" s="582"/>
      <c r="M136" s="582"/>
      <c r="N136" s="582"/>
      <c r="O136" s="582"/>
      <c r="P136" s="582"/>
      <c r="Q136" s="582"/>
      <c r="R136" s="582"/>
      <c r="S136" s="582"/>
      <c r="T136" s="582"/>
      <c r="U136" s="582"/>
      <c r="V136" s="582"/>
      <c r="W136" s="582"/>
      <c r="X136" s="582"/>
      <c r="Y136" s="582"/>
      <c r="Z136" s="582"/>
      <c r="AA136" s="582"/>
      <c r="AB136" s="582"/>
      <c r="AC136" s="582"/>
      <c r="AD136" s="582"/>
      <c r="AE136" s="582"/>
      <c r="AF136" s="583"/>
      <c r="AI136" s="11"/>
      <c r="AK136" s="493" t="s">
        <v>144</v>
      </c>
      <c r="AL136" s="494"/>
      <c r="AM136" s="495"/>
      <c r="AN136" s="495"/>
      <c r="AO136" s="495"/>
      <c r="AP136" s="581"/>
      <c r="AQ136" s="582"/>
      <c r="AR136" s="582"/>
      <c r="AS136" s="582"/>
      <c r="AT136" s="582"/>
      <c r="AU136" s="582"/>
      <c r="AV136" s="582"/>
      <c r="AW136" s="582"/>
      <c r="AX136" s="582"/>
      <c r="AY136" s="582"/>
      <c r="AZ136" s="582"/>
      <c r="BA136" s="582"/>
      <c r="BB136" s="582"/>
      <c r="BC136" s="582"/>
      <c r="BD136" s="582"/>
      <c r="BE136" s="582"/>
      <c r="BF136" s="582"/>
      <c r="BG136" s="582"/>
      <c r="BH136" s="582"/>
      <c r="BI136" s="582"/>
      <c r="BJ136" s="582"/>
      <c r="BK136" s="582"/>
      <c r="BL136" s="582"/>
      <c r="BM136" s="582"/>
      <c r="BN136" s="582"/>
      <c r="BO136" s="583"/>
    </row>
    <row r="137" spans="2:68" ht="28.5" customHeight="1">
      <c r="B137" s="493" t="s">
        <v>145</v>
      </c>
      <c r="C137" s="494"/>
      <c r="D137" s="495"/>
      <c r="E137" s="495"/>
      <c r="F137" s="495"/>
      <c r="G137" s="581"/>
      <c r="H137" s="582"/>
      <c r="I137" s="582"/>
      <c r="J137" s="582"/>
      <c r="K137" s="582"/>
      <c r="L137" s="582"/>
      <c r="M137" s="582"/>
      <c r="N137" s="582"/>
      <c r="O137" s="582"/>
      <c r="P137" s="582"/>
      <c r="Q137" s="582"/>
      <c r="R137" s="582"/>
      <c r="S137" s="582"/>
      <c r="T137" s="582"/>
      <c r="U137" s="582"/>
      <c r="V137" s="582"/>
      <c r="W137" s="582"/>
      <c r="X137" s="582"/>
      <c r="Y137" s="582"/>
      <c r="Z137" s="582"/>
      <c r="AA137" s="582"/>
      <c r="AB137" s="582"/>
      <c r="AC137" s="582"/>
      <c r="AD137" s="582"/>
      <c r="AE137" s="582"/>
      <c r="AF137" s="583"/>
      <c r="AI137" s="11"/>
      <c r="AK137" s="493" t="s">
        <v>145</v>
      </c>
      <c r="AL137" s="494"/>
      <c r="AM137" s="495"/>
      <c r="AN137" s="495"/>
      <c r="AO137" s="495"/>
      <c r="AP137" s="581"/>
      <c r="AQ137" s="582"/>
      <c r="AR137" s="582"/>
      <c r="AS137" s="582"/>
      <c r="AT137" s="582"/>
      <c r="AU137" s="582"/>
      <c r="AV137" s="582"/>
      <c r="AW137" s="582"/>
      <c r="AX137" s="582"/>
      <c r="AY137" s="582"/>
      <c r="AZ137" s="582"/>
      <c r="BA137" s="582"/>
      <c r="BB137" s="582"/>
      <c r="BC137" s="582"/>
      <c r="BD137" s="582"/>
      <c r="BE137" s="582"/>
      <c r="BF137" s="582"/>
      <c r="BG137" s="582"/>
      <c r="BH137" s="582"/>
      <c r="BI137" s="582"/>
      <c r="BJ137" s="582"/>
      <c r="BK137" s="582"/>
      <c r="BL137" s="582"/>
      <c r="BM137" s="582"/>
      <c r="BN137" s="582"/>
      <c r="BO137" s="583"/>
    </row>
    <row r="138" spans="2:68" ht="28.5" customHeight="1">
      <c r="B138" s="493" t="s">
        <v>146</v>
      </c>
      <c r="C138" s="494"/>
      <c r="D138" s="495"/>
      <c r="E138" s="499" t="s">
        <v>147</v>
      </c>
      <c r="F138" s="500"/>
      <c r="G138" s="490"/>
      <c r="H138" s="491"/>
      <c r="I138" s="491"/>
      <c r="J138" s="491"/>
      <c r="K138" s="491"/>
      <c r="L138" s="501" t="s">
        <v>148</v>
      </c>
      <c r="M138" s="501"/>
      <c r="N138" s="501"/>
      <c r="O138" s="501"/>
      <c r="P138" s="499"/>
      <c r="Q138" s="490"/>
      <c r="R138" s="491"/>
      <c r="S138" s="491"/>
      <c r="T138" s="491"/>
      <c r="U138" s="491"/>
      <c r="V138" s="491"/>
      <c r="W138" s="491"/>
      <c r="X138" s="501" t="s">
        <v>149</v>
      </c>
      <c r="Y138" s="501"/>
      <c r="Z138" s="501"/>
      <c r="AA138" s="499"/>
      <c r="AB138" s="490"/>
      <c r="AC138" s="491"/>
      <c r="AD138" s="491"/>
      <c r="AE138" s="491"/>
      <c r="AF138" s="492"/>
      <c r="AI138" s="11"/>
      <c r="AK138" s="493" t="s">
        <v>146</v>
      </c>
      <c r="AL138" s="494"/>
      <c r="AM138" s="495"/>
      <c r="AN138" s="499" t="s">
        <v>147</v>
      </c>
      <c r="AO138" s="500"/>
      <c r="AP138" s="490"/>
      <c r="AQ138" s="491"/>
      <c r="AR138" s="491"/>
      <c r="AS138" s="491"/>
      <c r="AT138" s="491"/>
      <c r="AU138" s="501" t="s">
        <v>148</v>
      </c>
      <c r="AV138" s="501"/>
      <c r="AW138" s="501"/>
      <c r="AX138" s="501"/>
      <c r="AY138" s="499"/>
      <c r="AZ138" s="490"/>
      <c r="BA138" s="491"/>
      <c r="BB138" s="491"/>
      <c r="BC138" s="491"/>
      <c r="BD138" s="491"/>
      <c r="BE138" s="491"/>
      <c r="BF138" s="491"/>
      <c r="BG138" s="501" t="s">
        <v>149</v>
      </c>
      <c r="BH138" s="501"/>
      <c r="BI138" s="501"/>
      <c r="BJ138" s="499"/>
      <c r="BK138" s="490"/>
      <c r="BL138" s="491"/>
      <c r="BM138" s="491"/>
      <c r="BN138" s="491"/>
      <c r="BO138" s="492"/>
    </row>
    <row r="139" spans="2:68" ht="28.5" customHeight="1">
      <c r="B139" s="496"/>
      <c r="C139" s="497"/>
      <c r="D139" s="498"/>
      <c r="E139" s="538" t="s">
        <v>150</v>
      </c>
      <c r="F139" s="556"/>
      <c r="G139" s="539"/>
      <c r="H139" s="540"/>
      <c r="I139" s="540"/>
      <c r="J139" s="540"/>
      <c r="K139" s="540"/>
      <c r="L139" s="537" t="s">
        <v>151</v>
      </c>
      <c r="M139" s="537"/>
      <c r="N139" s="537"/>
      <c r="O139" s="537"/>
      <c r="P139" s="538"/>
      <c r="Q139" s="539"/>
      <c r="R139" s="540"/>
      <c r="S139" s="540"/>
      <c r="T139" s="540"/>
      <c r="U139" s="540"/>
      <c r="V139" s="540"/>
      <c r="W139" s="540"/>
      <c r="X139" s="537" t="s">
        <v>152</v>
      </c>
      <c r="Y139" s="537"/>
      <c r="Z139" s="537"/>
      <c r="AA139" s="538"/>
      <c r="AB139" s="539"/>
      <c r="AC139" s="540"/>
      <c r="AD139" s="540"/>
      <c r="AE139" s="540"/>
      <c r="AF139" s="541"/>
      <c r="AI139" s="11"/>
      <c r="AK139" s="496"/>
      <c r="AL139" s="497"/>
      <c r="AM139" s="498"/>
      <c r="AN139" s="538" t="s">
        <v>150</v>
      </c>
      <c r="AO139" s="556"/>
      <c r="AP139" s="539"/>
      <c r="AQ139" s="540"/>
      <c r="AR139" s="540"/>
      <c r="AS139" s="540"/>
      <c r="AT139" s="540"/>
      <c r="AU139" s="537" t="s">
        <v>151</v>
      </c>
      <c r="AV139" s="537"/>
      <c r="AW139" s="537"/>
      <c r="AX139" s="537"/>
      <c r="AY139" s="538"/>
      <c r="AZ139" s="539"/>
      <c r="BA139" s="540"/>
      <c r="BB139" s="540"/>
      <c r="BC139" s="540"/>
      <c r="BD139" s="540"/>
      <c r="BE139" s="540"/>
      <c r="BF139" s="540"/>
      <c r="BG139" s="537" t="s">
        <v>152</v>
      </c>
      <c r="BH139" s="537"/>
      <c r="BI139" s="537"/>
      <c r="BJ139" s="538"/>
      <c r="BK139" s="539"/>
      <c r="BL139" s="540"/>
      <c r="BM139" s="540"/>
      <c r="BN139" s="540"/>
      <c r="BO139" s="541"/>
    </row>
    <row r="140" spans="2:68" ht="13.5" customHeight="1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spans="2:68" ht="21" customHeight="1">
      <c r="B141" s="566" t="s">
        <v>153</v>
      </c>
      <c r="C141" s="567"/>
      <c r="D141" s="568"/>
      <c r="E141" s="568"/>
      <c r="F141" s="568"/>
      <c r="G141" s="568"/>
      <c r="H141" s="568" t="s">
        <v>154</v>
      </c>
      <c r="I141" s="569" t="s">
        <v>155</v>
      </c>
      <c r="J141" s="570"/>
      <c r="K141" s="570"/>
      <c r="L141" s="571"/>
      <c r="M141" s="575" t="s">
        <v>156</v>
      </c>
      <c r="N141" s="575"/>
      <c r="O141" s="569" t="s">
        <v>141</v>
      </c>
      <c r="P141" s="570"/>
      <c r="Q141" s="570"/>
      <c r="R141" s="570"/>
      <c r="S141" s="570"/>
      <c r="T141" s="571"/>
      <c r="U141" s="568" t="s">
        <v>157</v>
      </c>
      <c r="V141" s="568"/>
      <c r="W141" s="568"/>
      <c r="X141" s="568"/>
      <c r="Y141" s="568"/>
      <c r="Z141" s="568"/>
      <c r="AA141" s="568"/>
      <c r="AB141" s="568"/>
      <c r="AC141" s="568"/>
      <c r="AD141" s="568"/>
      <c r="AE141" s="576"/>
      <c r="AF141" s="577"/>
      <c r="AG141" s="3"/>
      <c r="AI141" s="3"/>
      <c r="AK141" s="566" t="s">
        <v>153</v>
      </c>
      <c r="AL141" s="567"/>
      <c r="AM141" s="568"/>
      <c r="AN141" s="568"/>
      <c r="AO141" s="568"/>
      <c r="AP141" s="568"/>
      <c r="AQ141" s="568" t="s">
        <v>154</v>
      </c>
      <c r="AR141" s="569" t="s">
        <v>155</v>
      </c>
      <c r="AS141" s="570"/>
      <c r="AT141" s="570"/>
      <c r="AU141" s="571"/>
      <c r="AV141" s="575" t="s">
        <v>156</v>
      </c>
      <c r="AW141" s="575"/>
      <c r="AX141" s="569" t="s">
        <v>141</v>
      </c>
      <c r="AY141" s="570"/>
      <c r="AZ141" s="570"/>
      <c r="BA141" s="570"/>
      <c r="BB141" s="570"/>
      <c r="BC141" s="571"/>
      <c r="BD141" s="568" t="s">
        <v>157</v>
      </c>
      <c r="BE141" s="568"/>
      <c r="BF141" s="568"/>
      <c r="BG141" s="568"/>
      <c r="BH141" s="568"/>
      <c r="BI141" s="568"/>
      <c r="BJ141" s="568"/>
      <c r="BK141" s="568"/>
      <c r="BL141" s="568"/>
      <c r="BM141" s="568"/>
      <c r="BN141" s="576"/>
      <c r="BO141" s="577"/>
      <c r="BP141" s="3"/>
    </row>
    <row r="142" spans="2:68" ht="21" customHeight="1">
      <c r="B142" s="493"/>
      <c r="C142" s="494"/>
      <c r="D142" s="495"/>
      <c r="E142" s="495"/>
      <c r="F142" s="495"/>
      <c r="G142" s="495"/>
      <c r="H142" s="495"/>
      <c r="I142" s="572"/>
      <c r="J142" s="573"/>
      <c r="K142" s="573"/>
      <c r="L142" s="574"/>
      <c r="M142" s="528"/>
      <c r="N142" s="528"/>
      <c r="O142" s="572"/>
      <c r="P142" s="573"/>
      <c r="Q142" s="573"/>
      <c r="R142" s="573"/>
      <c r="S142" s="573"/>
      <c r="T142" s="574"/>
      <c r="U142" s="528" t="s">
        <v>158</v>
      </c>
      <c r="V142" s="528"/>
      <c r="W142" s="528"/>
      <c r="X142" s="529" t="s">
        <v>159</v>
      </c>
      <c r="Y142" s="530"/>
      <c r="Z142" s="531"/>
      <c r="AA142" s="528" t="s">
        <v>160</v>
      </c>
      <c r="AB142" s="528"/>
      <c r="AC142" s="528"/>
      <c r="AD142" s="528"/>
      <c r="AE142" s="529" t="s">
        <v>161</v>
      </c>
      <c r="AF142" s="532"/>
      <c r="AK142" s="493"/>
      <c r="AL142" s="494"/>
      <c r="AM142" s="495"/>
      <c r="AN142" s="495"/>
      <c r="AO142" s="495"/>
      <c r="AP142" s="495"/>
      <c r="AQ142" s="495"/>
      <c r="AR142" s="572"/>
      <c r="AS142" s="573"/>
      <c r="AT142" s="573"/>
      <c r="AU142" s="574"/>
      <c r="AV142" s="528"/>
      <c r="AW142" s="528"/>
      <c r="AX142" s="572"/>
      <c r="AY142" s="573"/>
      <c r="AZ142" s="573"/>
      <c r="BA142" s="573"/>
      <c r="BB142" s="573"/>
      <c r="BC142" s="574"/>
      <c r="BD142" s="528" t="s">
        <v>158</v>
      </c>
      <c r="BE142" s="528"/>
      <c r="BF142" s="528"/>
      <c r="BG142" s="529" t="s">
        <v>159</v>
      </c>
      <c r="BH142" s="530"/>
      <c r="BI142" s="531"/>
      <c r="BJ142" s="528" t="s">
        <v>160</v>
      </c>
      <c r="BK142" s="528"/>
      <c r="BL142" s="528"/>
      <c r="BM142" s="528"/>
      <c r="BN142" s="529" t="s">
        <v>161</v>
      </c>
      <c r="BO142" s="532"/>
    </row>
    <row r="143" spans="2:68" ht="27.75" customHeight="1">
      <c r="B143" s="542"/>
      <c r="C143" s="543"/>
      <c r="D143" s="544"/>
      <c r="E143" s="545"/>
      <c r="F143" s="546"/>
      <c r="G143" s="547"/>
      <c r="H143" s="5"/>
      <c r="I143" s="533"/>
      <c r="J143" s="534"/>
      <c r="K143" s="534"/>
      <c r="L143" s="535"/>
      <c r="M143" s="527"/>
      <c r="N143" s="527"/>
      <c r="O143" s="466">
        <f t="shared" ref="O143:O152" si="8">PRODUCT(H143,I143,M143)</f>
        <v>0</v>
      </c>
      <c r="P143" s="467"/>
      <c r="Q143" s="467"/>
      <c r="R143" s="467"/>
      <c r="S143" s="467"/>
      <c r="T143" s="468"/>
      <c r="U143" s="523"/>
      <c r="V143" s="523"/>
      <c r="W143" s="523"/>
      <c r="X143" s="466"/>
      <c r="Y143" s="467"/>
      <c r="Z143" s="468"/>
      <c r="AA143" s="469"/>
      <c r="AB143" s="469"/>
      <c r="AC143" s="469"/>
      <c r="AD143" s="469"/>
      <c r="AE143" s="469"/>
      <c r="AF143" s="470"/>
      <c r="AK143" s="542"/>
      <c r="AL143" s="543"/>
      <c r="AM143" s="544"/>
      <c r="AN143" s="545"/>
      <c r="AO143" s="546"/>
      <c r="AP143" s="547"/>
      <c r="AQ143" s="5"/>
      <c r="AR143" s="533"/>
      <c r="AS143" s="534"/>
      <c r="AT143" s="534"/>
      <c r="AU143" s="535"/>
      <c r="AV143" s="527"/>
      <c r="AW143" s="527"/>
      <c r="AX143" s="466">
        <f t="shared" ref="AX143:AX152" si="9">PRODUCT(AQ143,AR143,AV143)</f>
        <v>0</v>
      </c>
      <c r="AY143" s="467"/>
      <c r="AZ143" s="467"/>
      <c r="BA143" s="467"/>
      <c r="BB143" s="467"/>
      <c r="BC143" s="468"/>
      <c r="BD143" s="523"/>
      <c r="BE143" s="523"/>
      <c r="BF143" s="523"/>
      <c r="BG143" s="466"/>
      <c r="BH143" s="467"/>
      <c r="BI143" s="468"/>
      <c r="BJ143" s="469"/>
      <c r="BK143" s="469"/>
      <c r="BL143" s="469"/>
      <c r="BM143" s="469"/>
      <c r="BN143" s="469"/>
      <c r="BO143" s="470"/>
    </row>
    <row r="144" spans="2:68" ht="27.75" customHeight="1">
      <c r="B144" s="542"/>
      <c r="C144" s="543"/>
      <c r="D144" s="544"/>
      <c r="E144" s="548"/>
      <c r="F144" s="546"/>
      <c r="G144" s="547"/>
      <c r="H144" s="6"/>
      <c r="I144" s="533"/>
      <c r="J144" s="534"/>
      <c r="K144" s="534"/>
      <c r="L144" s="535"/>
      <c r="M144" s="527"/>
      <c r="N144" s="527"/>
      <c r="O144" s="466">
        <f t="shared" si="8"/>
        <v>0</v>
      </c>
      <c r="P144" s="467"/>
      <c r="Q144" s="467"/>
      <c r="R144" s="467"/>
      <c r="S144" s="467"/>
      <c r="T144" s="468"/>
      <c r="U144" s="523"/>
      <c r="V144" s="523"/>
      <c r="W144" s="523"/>
      <c r="X144" s="466"/>
      <c r="Y144" s="467"/>
      <c r="Z144" s="468"/>
      <c r="AA144" s="469"/>
      <c r="AB144" s="469"/>
      <c r="AC144" s="469"/>
      <c r="AD144" s="469"/>
      <c r="AE144" s="469"/>
      <c r="AF144" s="470"/>
      <c r="AK144" s="542"/>
      <c r="AL144" s="543"/>
      <c r="AM144" s="544"/>
      <c r="AN144" s="548"/>
      <c r="AO144" s="546"/>
      <c r="AP144" s="547"/>
      <c r="AQ144" s="6"/>
      <c r="AR144" s="533"/>
      <c r="AS144" s="534"/>
      <c r="AT144" s="534"/>
      <c r="AU144" s="535"/>
      <c r="AV144" s="527"/>
      <c r="AW144" s="527"/>
      <c r="AX144" s="466">
        <f t="shared" si="9"/>
        <v>0</v>
      </c>
      <c r="AY144" s="467"/>
      <c r="AZ144" s="467"/>
      <c r="BA144" s="467"/>
      <c r="BB144" s="467"/>
      <c r="BC144" s="468"/>
      <c r="BD144" s="523"/>
      <c r="BE144" s="523"/>
      <c r="BF144" s="523"/>
      <c r="BG144" s="466"/>
      <c r="BH144" s="467"/>
      <c r="BI144" s="468"/>
      <c r="BJ144" s="469"/>
      <c r="BK144" s="469"/>
      <c r="BL144" s="469"/>
      <c r="BM144" s="469"/>
      <c r="BN144" s="469"/>
      <c r="BO144" s="470"/>
    </row>
    <row r="145" spans="2:69" ht="27.75" customHeight="1">
      <c r="B145" s="542"/>
      <c r="C145" s="543"/>
      <c r="D145" s="544"/>
      <c r="E145" s="545"/>
      <c r="F145" s="546"/>
      <c r="G145" s="547"/>
      <c r="H145" s="6"/>
      <c r="I145" s="533"/>
      <c r="J145" s="534"/>
      <c r="K145" s="534"/>
      <c r="L145" s="535"/>
      <c r="M145" s="527"/>
      <c r="N145" s="527"/>
      <c r="O145" s="466">
        <f t="shared" si="8"/>
        <v>0</v>
      </c>
      <c r="P145" s="467"/>
      <c r="Q145" s="467"/>
      <c r="R145" s="467"/>
      <c r="S145" s="467"/>
      <c r="T145" s="468"/>
      <c r="U145" s="469"/>
      <c r="V145" s="469"/>
      <c r="W145" s="469"/>
      <c r="X145" s="507"/>
      <c r="Y145" s="508"/>
      <c r="Z145" s="509"/>
      <c r="AA145" s="469"/>
      <c r="AB145" s="469"/>
      <c r="AC145" s="469"/>
      <c r="AD145" s="469"/>
      <c r="AE145" s="469"/>
      <c r="AF145" s="470"/>
      <c r="AK145" s="542"/>
      <c r="AL145" s="543"/>
      <c r="AM145" s="544"/>
      <c r="AN145" s="545"/>
      <c r="AO145" s="546"/>
      <c r="AP145" s="547"/>
      <c r="AQ145" s="6"/>
      <c r="AR145" s="533"/>
      <c r="AS145" s="534"/>
      <c r="AT145" s="534"/>
      <c r="AU145" s="535"/>
      <c r="AV145" s="527"/>
      <c r="AW145" s="527"/>
      <c r="AX145" s="466">
        <f t="shared" si="9"/>
        <v>0</v>
      </c>
      <c r="AY145" s="467"/>
      <c r="AZ145" s="467"/>
      <c r="BA145" s="467"/>
      <c r="BB145" s="467"/>
      <c r="BC145" s="468"/>
      <c r="BD145" s="469"/>
      <c r="BE145" s="469"/>
      <c r="BF145" s="469"/>
      <c r="BG145" s="507"/>
      <c r="BH145" s="508"/>
      <c r="BI145" s="509"/>
      <c r="BJ145" s="469"/>
      <c r="BK145" s="469"/>
      <c r="BL145" s="469"/>
      <c r="BM145" s="469"/>
      <c r="BN145" s="469"/>
      <c r="BO145" s="470"/>
    </row>
    <row r="146" spans="2:69" ht="27.75" customHeight="1">
      <c r="B146" s="542"/>
      <c r="C146" s="543"/>
      <c r="D146" s="544"/>
      <c r="E146" s="562"/>
      <c r="F146" s="563"/>
      <c r="G146" s="564"/>
      <c r="H146" s="6"/>
      <c r="I146" s="533"/>
      <c r="J146" s="534"/>
      <c r="K146" s="534"/>
      <c r="L146" s="535"/>
      <c r="M146" s="527"/>
      <c r="N146" s="527"/>
      <c r="O146" s="466">
        <f t="shared" si="8"/>
        <v>0</v>
      </c>
      <c r="P146" s="467"/>
      <c r="Q146" s="467"/>
      <c r="R146" s="467"/>
      <c r="S146" s="467"/>
      <c r="T146" s="468"/>
      <c r="U146" s="469"/>
      <c r="V146" s="469"/>
      <c r="W146" s="469"/>
      <c r="X146" s="507"/>
      <c r="Y146" s="508"/>
      <c r="Z146" s="509"/>
      <c r="AA146" s="469"/>
      <c r="AB146" s="469"/>
      <c r="AC146" s="469"/>
      <c r="AD146" s="469"/>
      <c r="AE146" s="469"/>
      <c r="AF146" s="470"/>
      <c r="AK146" s="542"/>
      <c r="AL146" s="543"/>
      <c r="AM146" s="544"/>
      <c r="AN146" s="562"/>
      <c r="AO146" s="563"/>
      <c r="AP146" s="564"/>
      <c r="AQ146" s="6"/>
      <c r="AR146" s="533"/>
      <c r="AS146" s="534"/>
      <c r="AT146" s="534"/>
      <c r="AU146" s="535"/>
      <c r="AV146" s="527"/>
      <c r="AW146" s="527"/>
      <c r="AX146" s="466">
        <f t="shared" si="9"/>
        <v>0</v>
      </c>
      <c r="AY146" s="467"/>
      <c r="AZ146" s="467"/>
      <c r="BA146" s="467"/>
      <c r="BB146" s="467"/>
      <c r="BC146" s="468"/>
      <c r="BD146" s="469"/>
      <c r="BE146" s="469"/>
      <c r="BF146" s="469"/>
      <c r="BG146" s="507"/>
      <c r="BH146" s="508"/>
      <c r="BI146" s="509"/>
      <c r="BJ146" s="469"/>
      <c r="BK146" s="469"/>
      <c r="BL146" s="469"/>
      <c r="BM146" s="469"/>
      <c r="BN146" s="469"/>
      <c r="BO146" s="470"/>
    </row>
    <row r="147" spans="2:69" ht="27.75" customHeight="1">
      <c r="B147" s="549"/>
      <c r="C147" s="550"/>
      <c r="D147" s="543"/>
      <c r="E147" s="565"/>
      <c r="F147" s="563"/>
      <c r="G147" s="564"/>
      <c r="H147" s="6"/>
      <c r="I147" s="533"/>
      <c r="J147" s="534"/>
      <c r="K147" s="534"/>
      <c r="L147" s="535"/>
      <c r="M147" s="554"/>
      <c r="N147" s="555"/>
      <c r="O147" s="466">
        <f t="shared" si="8"/>
        <v>0</v>
      </c>
      <c r="P147" s="467"/>
      <c r="Q147" s="467"/>
      <c r="R147" s="467"/>
      <c r="S147" s="467"/>
      <c r="T147" s="468"/>
      <c r="U147" s="507"/>
      <c r="V147" s="508"/>
      <c r="W147" s="509"/>
      <c r="X147" s="507"/>
      <c r="Y147" s="508"/>
      <c r="Z147" s="509"/>
      <c r="AA147" s="507"/>
      <c r="AB147" s="508"/>
      <c r="AC147" s="508"/>
      <c r="AD147" s="509"/>
      <c r="AE147" s="507"/>
      <c r="AF147" s="536"/>
      <c r="AK147" s="549"/>
      <c r="AL147" s="550"/>
      <c r="AM147" s="543"/>
      <c r="AN147" s="565"/>
      <c r="AO147" s="563"/>
      <c r="AP147" s="564"/>
      <c r="AQ147" s="6"/>
      <c r="AR147" s="533"/>
      <c r="AS147" s="534"/>
      <c r="AT147" s="534"/>
      <c r="AU147" s="535"/>
      <c r="AV147" s="554"/>
      <c r="AW147" s="555"/>
      <c r="AX147" s="466">
        <f t="shared" si="9"/>
        <v>0</v>
      </c>
      <c r="AY147" s="467"/>
      <c r="AZ147" s="467"/>
      <c r="BA147" s="467"/>
      <c r="BB147" s="467"/>
      <c r="BC147" s="468"/>
      <c r="BD147" s="507"/>
      <c r="BE147" s="508"/>
      <c r="BF147" s="509"/>
      <c r="BG147" s="507"/>
      <c r="BH147" s="508"/>
      <c r="BI147" s="509"/>
      <c r="BJ147" s="507"/>
      <c r="BK147" s="508"/>
      <c r="BL147" s="508"/>
      <c r="BM147" s="509"/>
      <c r="BN147" s="507"/>
      <c r="BO147" s="536"/>
    </row>
    <row r="148" spans="2:69" ht="27.75" customHeight="1">
      <c r="B148" s="542"/>
      <c r="C148" s="543"/>
      <c r="D148" s="544"/>
      <c r="E148" s="545"/>
      <c r="F148" s="546"/>
      <c r="G148" s="547"/>
      <c r="H148" s="6"/>
      <c r="I148" s="533"/>
      <c r="J148" s="534"/>
      <c r="K148" s="534"/>
      <c r="L148" s="535"/>
      <c r="M148" s="527"/>
      <c r="N148" s="527"/>
      <c r="O148" s="466">
        <f t="shared" si="8"/>
        <v>0</v>
      </c>
      <c r="P148" s="467"/>
      <c r="Q148" s="467"/>
      <c r="R148" s="467"/>
      <c r="S148" s="467"/>
      <c r="T148" s="468"/>
      <c r="U148" s="469"/>
      <c r="V148" s="469"/>
      <c r="W148" s="469"/>
      <c r="X148" s="507"/>
      <c r="Y148" s="508"/>
      <c r="Z148" s="509"/>
      <c r="AA148" s="469"/>
      <c r="AB148" s="469"/>
      <c r="AC148" s="469"/>
      <c r="AD148" s="469"/>
      <c r="AE148" s="469"/>
      <c r="AF148" s="470"/>
      <c r="AK148" s="542"/>
      <c r="AL148" s="543"/>
      <c r="AM148" s="544"/>
      <c r="AN148" s="545"/>
      <c r="AO148" s="546"/>
      <c r="AP148" s="547"/>
      <c r="AQ148" s="6"/>
      <c r="AR148" s="533"/>
      <c r="AS148" s="534"/>
      <c r="AT148" s="534"/>
      <c r="AU148" s="535"/>
      <c r="AV148" s="527"/>
      <c r="AW148" s="527"/>
      <c r="AX148" s="466">
        <f t="shared" si="9"/>
        <v>0</v>
      </c>
      <c r="AY148" s="467"/>
      <c r="AZ148" s="467"/>
      <c r="BA148" s="467"/>
      <c r="BB148" s="467"/>
      <c r="BC148" s="468"/>
      <c r="BD148" s="469"/>
      <c r="BE148" s="469"/>
      <c r="BF148" s="469"/>
      <c r="BG148" s="507"/>
      <c r="BH148" s="508"/>
      <c r="BI148" s="509"/>
      <c r="BJ148" s="469"/>
      <c r="BK148" s="469"/>
      <c r="BL148" s="469"/>
      <c r="BM148" s="469"/>
      <c r="BN148" s="469"/>
      <c r="BO148" s="470"/>
    </row>
    <row r="149" spans="2:69" ht="27.75" customHeight="1">
      <c r="B149" s="542"/>
      <c r="C149" s="543"/>
      <c r="D149" s="544"/>
      <c r="E149" s="545"/>
      <c r="F149" s="546"/>
      <c r="G149" s="547"/>
      <c r="H149" s="6"/>
      <c r="I149" s="533"/>
      <c r="J149" s="534"/>
      <c r="K149" s="534"/>
      <c r="L149" s="535"/>
      <c r="M149" s="527"/>
      <c r="N149" s="527"/>
      <c r="O149" s="466">
        <f t="shared" si="8"/>
        <v>0</v>
      </c>
      <c r="P149" s="467"/>
      <c r="Q149" s="467"/>
      <c r="R149" s="467"/>
      <c r="S149" s="467"/>
      <c r="T149" s="468"/>
      <c r="U149" s="523"/>
      <c r="V149" s="523"/>
      <c r="W149" s="523"/>
      <c r="X149" s="466"/>
      <c r="Y149" s="467"/>
      <c r="Z149" s="468"/>
      <c r="AA149" s="469"/>
      <c r="AB149" s="469"/>
      <c r="AC149" s="469"/>
      <c r="AD149" s="469"/>
      <c r="AE149" s="469"/>
      <c r="AF149" s="470"/>
      <c r="AK149" s="542"/>
      <c r="AL149" s="543"/>
      <c r="AM149" s="544"/>
      <c r="AN149" s="545"/>
      <c r="AO149" s="546"/>
      <c r="AP149" s="547"/>
      <c r="AQ149" s="6"/>
      <c r="AR149" s="533"/>
      <c r="AS149" s="534"/>
      <c r="AT149" s="534"/>
      <c r="AU149" s="535"/>
      <c r="AV149" s="527"/>
      <c r="AW149" s="527"/>
      <c r="AX149" s="466">
        <f t="shared" si="9"/>
        <v>0</v>
      </c>
      <c r="AY149" s="467"/>
      <c r="AZ149" s="467"/>
      <c r="BA149" s="467"/>
      <c r="BB149" s="467"/>
      <c r="BC149" s="468"/>
      <c r="BD149" s="523"/>
      <c r="BE149" s="523"/>
      <c r="BF149" s="523"/>
      <c r="BG149" s="466"/>
      <c r="BH149" s="467"/>
      <c r="BI149" s="468"/>
      <c r="BJ149" s="469"/>
      <c r="BK149" s="469"/>
      <c r="BL149" s="469"/>
      <c r="BM149" s="469"/>
      <c r="BN149" s="469"/>
      <c r="BO149" s="470"/>
    </row>
    <row r="150" spans="2:69" ht="27.75" customHeight="1">
      <c r="B150" s="549"/>
      <c r="C150" s="550"/>
      <c r="D150" s="543"/>
      <c r="E150" s="545"/>
      <c r="F150" s="546"/>
      <c r="G150" s="547"/>
      <c r="H150" s="6"/>
      <c r="I150" s="551"/>
      <c r="J150" s="552"/>
      <c r="K150" s="552"/>
      <c r="L150" s="553"/>
      <c r="M150" s="554"/>
      <c r="N150" s="555"/>
      <c r="O150" s="466">
        <f t="shared" si="8"/>
        <v>0</v>
      </c>
      <c r="P150" s="467"/>
      <c r="Q150" s="467"/>
      <c r="R150" s="467"/>
      <c r="S150" s="467"/>
      <c r="T150" s="468"/>
      <c r="U150" s="523"/>
      <c r="V150" s="523"/>
      <c r="W150" s="523"/>
      <c r="X150" s="466"/>
      <c r="Y150" s="467"/>
      <c r="Z150" s="468"/>
      <c r="AA150" s="469"/>
      <c r="AB150" s="469"/>
      <c r="AC150" s="469"/>
      <c r="AD150" s="469"/>
      <c r="AE150" s="469"/>
      <c r="AF150" s="470"/>
      <c r="AK150" s="549"/>
      <c r="AL150" s="550"/>
      <c r="AM150" s="543"/>
      <c r="AN150" s="545"/>
      <c r="AO150" s="546"/>
      <c r="AP150" s="547"/>
      <c r="AQ150" s="6"/>
      <c r="AR150" s="551"/>
      <c r="AS150" s="552"/>
      <c r="AT150" s="552"/>
      <c r="AU150" s="553"/>
      <c r="AV150" s="554"/>
      <c r="AW150" s="555"/>
      <c r="AX150" s="466">
        <f t="shared" si="9"/>
        <v>0</v>
      </c>
      <c r="AY150" s="467"/>
      <c r="AZ150" s="467"/>
      <c r="BA150" s="467"/>
      <c r="BB150" s="467"/>
      <c r="BC150" s="468"/>
      <c r="BD150" s="523"/>
      <c r="BE150" s="523"/>
      <c r="BF150" s="523"/>
      <c r="BG150" s="466"/>
      <c r="BH150" s="467"/>
      <c r="BI150" s="468"/>
      <c r="BJ150" s="469"/>
      <c r="BK150" s="469"/>
      <c r="BL150" s="469"/>
      <c r="BM150" s="469"/>
      <c r="BN150" s="469"/>
      <c r="BO150" s="470"/>
    </row>
    <row r="151" spans="2:69" ht="27.75" customHeight="1">
      <c r="B151" s="542"/>
      <c r="C151" s="543"/>
      <c r="D151" s="544"/>
      <c r="E151" s="545"/>
      <c r="F151" s="546"/>
      <c r="G151" s="547"/>
      <c r="H151" s="6"/>
      <c r="I151" s="533"/>
      <c r="J151" s="534"/>
      <c r="K151" s="534"/>
      <c r="L151" s="535"/>
      <c r="M151" s="527"/>
      <c r="N151" s="527"/>
      <c r="O151" s="466">
        <f t="shared" si="8"/>
        <v>0</v>
      </c>
      <c r="P151" s="467"/>
      <c r="Q151" s="467"/>
      <c r="R151" s="467"/>
      <c r="S151" s="467"/>
      <c r="T151" s="468"/>
      <c r="U151" s="523"/>
      <c r="V151" s="523"/>
      <c r="W151" s="523"/>
      <c r="X151" s="466"/>
      <c r="Y151" s="467"/>
      <c r="Z151" s="468"/>
      <c r="AA151" s="469"/>
      <c r="AB151" s="469"/>
      <c r="AC151" s="469"/>
      <c r="AD151" s="469"/>
      <c r="AE151" s="469"/>
      <c r="AF151" s="470"/>
      <c r="AK151" s="542"/>
      <c r="AL151" s="543"/>
      <c r="AM151" s="544"/>
      <c r="AN151" s="545"/>
      <c r="AO151" s="546"/>
      <c r="AP151" s="547"/>
      <c r="AQ151" s="6"/>
      <c r="AR151" s="533"/>
      <c r="AS151" s="534"/>
      <c r="AT151" s="534"/>
      <c r="AU151" s="535"/>
      <c r="AV151" s="527"/>
      <c r="AW151" s="527"/>
      <c r="AX151" s="466">
        <f t="shared" si="9"/>
        <v>0</v>
      </c>
      <c r="AY151" s="467"/>
      <c r="AZ151" s="467"/>
      <c r="BA151" s="467"/>
      <c r="BB151" s="467"/>
      <c r="BC151" s="468"/>
      <c r="BD151" s="523"/>
      <c r="BE151" s="523"/>
      <c r="BF151" s="523"/>
      <c r="BG151" s="466"/>
      <c r="BH151" s="467"/>
      <c r="BI151" s="468"/>
      <c r="BJ151" s="469"/>
      <c r="BK151" s="469"/>
      <c r="BL151" s="469"/>
      <c r="BM151" s="469"/>
      <c r="BN151" s="469"/>
      <c r="BO151" s="470"/>
    </row>
    <row r="152" spans="2:69" ht="27.75" customHeight="1">
      <c r="B152" s="549"/>
      <c r="C152" s="550"/>
      <c r="D152" s="543"/>
      <c r="E152" s="545"/>
      <c r="F152" s="546"/>
      <c r="G152" s="547"/>
      <c r="H152" s="6"/>
      <c r="I152" s="551"/>
      <c r="J152" s="552"/>
      <c r="K152" s="552"/>
      <c r="L152" s="553"/>
      <c r="M152" s="554"/>
      <c r="N152" s="555"/>
      <c r="O152" s="466">
        <f t="shared" si="8"/>
        <v>0</v>
      </c>
      <c r="P152" s="467"/>
      <c r="Q152" s="467"/>
      <c r="R152" s="467"/>
      <c r="S152" s="467"/>
      <c r="T152" s="468"/>
      <c r="U152" s="523"/>
      <c r="V152" s="523"/>
      <c r="W152" s="523"/>
      <c r="X152" s="466"/>
      <c r="Y152" s="467"/>
      <c r="Z152" s="468"/>
      <c r="AA152" s="469"/>
      <c r="AB152" s="469"/>
      <c r="AC152" s="469"/>
      <c r="AD152" s="469"/>
      <c r="AE152" s="469"/>
      <c r="AF152" s="470"/>
      <c r="AK152" s="549"/>
      <c r="AL152" s="550"/>
      <c r="AM152" s="543"/>
      <c r="AN152" s="545"/>
      <c r="AO152" s="546"/>
      <c r="AP152" s="547"/>
      <c r="AQ152" s="6"/>
      <c r="AR152" s="551"/>
      <c r="AS152" s="552"/>
      <c r="AT152" s="552"/>
      <c r="AU152" s="553"/>
      <c r="AV152" s="554"/>
      <c r="AW152" s="555"/>
      <c r="AX152" s="466">
        <f t="shared" si="9"/>
        <v>0</v>
      </c>
      <c r="AY152" s="467"/>
      <c r="AZ152" s="467"/>
      <c r="BA152" s="467"/>
      <c r="BB152" s="467"/>
      <c r="BC152" s="468"/>
      <c r="BD152" s="523"/>
      <c r="BE152" s="523"/>
      <c r="BF152" s="523"/>
      <c r="BG152" s="466"/>
      <c r="BH152" s="467"/>
      <c r="BI152" s="468"/>
      <c r="BJ152" s="469"/>
      <c r="BK152" s="469"/>
      <c r="BL152" s="469"/>
      <c r="BM152" s="469"/>
      <c r="BN152" s="469"/>
      <c r="BO152" s="470"/>
    </row>
    <row r="153" spans="2:69" ht="27.75" customHeight="1">
      <c r="B153" s="549"/>
      <c r="C153" s="550"/>
      <c r="D153" s="543"/>
      <c r="E153" s="545"/>
      <c r="F153" s="546"/>
      <c r="G153" s="547"/>
      <c r="H153" s="6"/>
      <c r="I153" s="551"/>
      <c r="J153" s="552"/>
      <c r="K153" s="552"/>
      <c r="L153" s="553"/>
      <c r="M153" s="554"/>
      <c r="N153" s="555"/>
      <c r="O153" s="466">
        <f>PRODUCT(H153,J153,M153)</f>
        <v>0</v>
      </c>
      <c r="P153" s="467"/>
      <c r="Q153" s="467"/>
      <c r="R153" s="467"/>
      <c r="S153" s="467"/>
      <c r="T153" s="468"/>
      <c r="U153" s="523"/>
      <c r="V153" s="523"/>
      <c r="W153" s="523"/>
      <c r="X153" s="466"/>
      <c r="Y153" s="467"/>
      <c r="Z153" s="468"/>
      <c r="AA153" s="469"/>
      <c r="AB153" s="469"/>
      <c r="AC153" s="469"/>
      <c r="AD153" s="469"/>
      <c r="AE153" s="469"/>
      <c r="AF153" s="470"/>
      <c r="AK153" s="549"/>
      <c r="AL153" s="550"/>
      <c r="AM153" s="543"/>
      <c r="AN153" s="545"/>
      <c r="AO153" s="546"/>
      <c r="AP153" s="547"/>
      <c r="AQ153" s="6"/>
      <c r="AR153" s="551"/>
      <c r="AS153" s="552"/>
      <c r="AT153" s="552"/>
      <c r="AU153" s="553"/>
      <c r="AV153" s="554"/>
      <c r="AW153" s="555"/>
      <c r="AX153" s="466">
        <f>PRODUCT(AQ153,AS153,AV153)</f>
        <v>0</v>
      </c>
      <c r="AY153" s="467"/>
      <c r="AZ153" s="467"/>
      <c r="BA153" s="467"/>
      <c r="BB153" s="467"/>
      <c r="BC153" s="468"/>
      <c r="BD153" s="523"/>
      <c r="BE153" s="523"/>
      <c r="BF153" s="523"/>
      <c r="BG153" s="466"/>
      <c r="BH153" s="467"/>
      <c r="BI153" s="468"/>
      <c r="BJ153" s="469"/>
      <c r="BK153" s="469"/>
      <c r="BL153" s="469"/>
      <c r="BM153" s="469"/>
      <c r="BN153" s="469"/>
      <c r="BO153" s="470"/>
    </row>
    <row r="154" spans="2:69" ht="27.75" customHeight="1">
      <c r="B154" s="549"/>
      <c r="C154" s="550"/>
      <c r="D154" s="543"/>
      <c r="E154" s="545"/>
      <c r="F154" s="546"/>
      <c r="G154" s="547"/>
      <c r="H154" s="6"/>
      <c r="I154" s="551"/>
      <c r="J154" s="552"/>
      <c r="K154" s="552"/>
      <c r="L154" s="553"/>
      <c r="M154" s="554"/>
      <c r="N154" s="555"/>
      <c r="O154" s="466">
        <f>PRODUCT(H154,J154,M154)</f>
        <v>0</v>
      </c>
      <c r="P154" s="467"/>
      <c r="Q154" s="467"/>
      <c r="R154" s="467"/>
      <c r="S154" s="467"/>
      <c r="T154" s="468"/>
      <c r="U154" s="523"/>
      <c r="V154" s="523"/>
      <c r="W154" s="523"/>
      <c r="X154" s="466"/>
      <c r="Y154" s="467"/>
      <c r="Z154" s="468"/>
      <c r="AA154" s="469"/>
      <c r="AB154" s="469"/>
      <c r="AC154" s="469"/>
      <c r="AD154" s="469"/>
      <c r="AE154" s="469"/>
      <c r="AF154" s="470"/>
      <c r="AK154" s="549"/>
      <c r="AL154" s="550"/>
      <c r="AM154" s="543"/>
      <c r="AN154" s="545"/>
      <c r="AO154" s="546"/>
      <c r="AP154" s="547"/>
      <c r="AQ154" s="6"/>
      <c r="AR154" s="551"/>
      <c r="AS154" s="552"/>
      <c r="AT154" s="552"/>
      <c r="AU154" s="553"/>
      <c r="AV154" s="554"/>
      <c r="AW154" s="555"/>
      <c r="AX154" s="466">
        <f>PRODUCT(AQ154,AS154,AV154)</f>
        <v>0</v>
      </c>
      <c r="AY154" s="467"/>
      <c r="AZ154" s="467"/>
      <c r="BA154" s="467"/>
      <c r="BB154" s="467"/>
      <c r="BC154" s="468"/>
      <c r="BD154" s="523"/>
      <c r="BE154" s="523"/>
      <c r="BF154" s="523"/>
      <c r="BG154" s="466"/>
      <c r="BH154" s="467"/>
      <c r="BI154" s="468"/>
      <c r="BJ154" s="469"/>
      <c r="BK154" s="469"/>
      <c r="BL154" s="469"/>
      <c r="BM154" s="469"/>
      <c r="BN154" s="469"/>
      <c r="BO154" s="470"/>
    </row>
    <row r="155" spans="2:69" ht="27.75" customHeight="1">
      <c r="B155" s="549"/>
      <c r="C155" s="550"/>
      <c r="D155" s="543"/>
      <c r="E155" s="545"/>
      <c r="F155" s="546"/>
      <c r="G155" s="547"/>
      <c r="H155" s="6"/>
      <c r="I155" s="551"/>
      <c r="J155" s="552"/>
      <c r="K155" s="552"/>
      <c r="L155" s="553"/>
      <c r="M155" s="554"/>
      <c r="N155" s="555"/>
      <c r="O155" s="466">
        <f>PRODUCT(H155,J155,M155)</f>
        <v>0</v>
      </c>
      <c r="P155" s="467"/>
      <c r="Q155" s="467"/>
      <c r="R155" s="467"/>
      <c r="S155" s="467"/>
      <c r="T155" s="468"/>
      <c r="U155" s="523"/>
      <c r="V155" s="523"/>
      <c r="W155" s="523"/>
      <c r="X155" s="466"/>
      <c r="Y155" s="467"/>
      <c r="Z155" s="468"/>
      <c r="AA155" s="469"/>
      <c r="AB155" s="469"/>
      <c r="AC155" s="469"/>
      <c r="AD155" s="469"/>
      <c r="AE155" s="469"/>
      <c r="AF155" s="470"/>
      <c r="AK155" s="549"/>
      <c r="AL155" s="550"/>
      <c r="AM155" s="543"/>
      <c r="AN155" s="545"/>
      <c r="AO155" s="546"/>
      <c r="AP155" s="547"/>
      <c r="AQ155" s="6"/>
      <c r="AR155" s="551"/>
      <c r="AS155" s="552"/>
      <c r="AT155" s="552"/>
      <c r="AU155" s="553"/>
      <c r="AV155" s="554"/>
      <c r="AW155" s="555"/>
      <c r="AX155" s="466">
        <f>PRODUCT(AQ155,AS155,AV155)</f>
        <v>0</v>
      </c>
      <c r="AY155" s="467"/>
      <c r="AZ155" s="467"/>
      <c r="BA155" s="467"/>
      <c r="BB155" s="467"/>
      <c r="BC155" s="468"/>
      <c r="BD155" s="523"/>
      <c r="BE155" s="523"/>
      <c r="BF155" s="523"/>
      <c r="BG155" s="466"/>
      <c r="BH155" s="467"/>
      <c r="BI155" s="468"/>
      <c r="BJ155" s="469"/>
      <c r="BK155" s="469"/>
      <c r="BL155" s="469"/>
      <c r="BM155" s="469"/>
      <c r="BN155" s="469"/>
      <c r="BO155" s="470"/>
    </row>
    <row r="156" spans="2:69" ht="27.75" customHeight="1">
      <c r="B156" s="549"/>
      <c r="C156" s="550"/>
      <c r="D156" s="543"/>
      <c r="E156" s="545"/>
      <c r="F156" s="546"/>
      <c r="G156" s="547"/>
      <c r="H156" s="6"/>
      <c r="I156" s="551"/>
      <c r="J156" s="552"/>
      <c r="K156" s="552"/>
      <c r="L156" s="553"/>
      <c r="M156" s="554"/>
      <c r="N156" s="555"/>
      <c r="O156" s="466">
        <f>PRODUCT(H156,J156,M156)</f>
        <v>0</v>
      </c>
      <c r="P156" s="467"/>
      <c r="Q156" s="467"/>
      <c r="R156" s="467"/>
      <c r="S156" s="467"/>
      <c r="T156" s="468"/>
      <c r="U156" s="523"/>
      <c r="V156" s="523"/>
      <c r="W156" s="523"/>
      <c r="X156" s="466"/>
      <c r="Y156" s="467"/>
      <c r="Z156" s="468"/>
      <c r="AA156" s="469"/>
      <c r="AB156" s="469"/>
      <c r="AC156" s="469"/>
      <c r="AD156" s="469"/>
      <c r="AE156" s="469"/>
      <c r="AF156" s="470"/>
      <c r="AG156" s="9"/>
      <c r="AH156" s="9"/>
      <c r="AK156" s="549"/>
      <c r="AL156" s="550"/>
      <c r="AM156" s="543"/>
      <c r="AN156" s="545"/>
      <c r="AO156" s="546"/>
      <c r="AP156" s="547"/>
      <c r="AQ156" s="6"/>
      <c r="AR156" s="551"/>
      <c r="AS156" s="552"/>
      <c r="AT156" s="552"/>
      <c r="AU156" s="553"/>
      <c r="AV156" s="554"/>
      <c r="AW156" s="555"/>
      <c r="AX156" s="466">
        <f>PRODUCT(AQ156,AS156,AV156)</f>
        <v>0</v>
      </c>
      <c r="AY156" s="467"/>
      <c r="AZ156" s="467"/>
      <c r="BA156" s="467"/>
      <c r="BB156" s="467"/>
      <c r="BC156" s="468"/>
      <c r="BD156" s="523"/>
      <c r="BE156" s="523"/>
      <c r="BF156" s="523"/>
      <c r="BG156" s="466"/>
      <c r="BH156" s="467"/>
      <c r="BI156" s="468"/>
      <c r="BJ156" s="469"/>
      <c r="BK156" s="469"/>
      <c r="BL156" s="469"/>
      <c r="BM156" s="469"/>
      <c r="BN156" s="469"/>
      <c r="BO156" s="470"/>
      <c r="BP156" s="9"/>
      <c r="BQ156" s="9"/>
    </row>
    <row r="157" spans="2:69" ht="16.5" customHeight="1">
      <c r="B157" s="476" t="s">
        <v>177</v>
      </c>
      <c r="C157" s="477"/>
      <c r="D157" s="478"/>
      <c r="E157" s="478"/>
      <c r="F157" s="478"/>
      <c r="G157" s="478"/>
      <c r="H157" s="478"/>
      <c r="I157" s="478"/>
      <c r="J157" s="478"/>
      <c r="K157" s="478"/>
      <c r="L157" s="478"/>
      <c r="M157" s="478"/>
      <c r="N157" s="478"/>
      <c r="O157" s="482">
        <f>SUM(O143:T156)</f>
        <v>0</v>
      </c>
      <c r="P157" s="483"/>
      <c r="Q157" s="483"/>
      <c r="R157" s="483"/>
      <c r="S157" s="483"/>
      <c r="T157" s="484"/>
      <c r="U157" s="488">
        <f>SUM(U143:W156)</f>
        <v>0</v>
      </c>
      <c r="V157" s="488"/>
      <c r="W157" s="488"/>
      <c r="X157" s="488">
        <f>SUM(X143:Z156)</f>
        <v>0</v>
      </c>
      <c r="Y157" s="488"/>
      <c r="Z157" s="488"/>
      <c r="AA157" s="488">
        <f>SUM(AA143:AD156)</f>
        <v>0</v>
      </c>
      <c r="AB157" s="488"/>
      <c r="AC157" s="488"/>
      <c r="AD157" s="488"/>
      <c r="AE157" s="462">
        <f>SUM(AE143:AF156)</f>
        <v>0</v>
      </c>
      <c r="AF157" s="463"/>
      <c r="AG157" s="561" t="s">
        <v>178</v>
      </c>
      <c r="AH157" s="474" t="str">
        <f>IF(U157+X157+AA157+AE157=O157,"ＯＫ","計算が間違っています")</f>
        <v>ＯＫ</v>
      </c>
      <c r="AK157" s="476" t="s">
        <v>177</v>
      </c>
      <c r="AL157" s="477"/>
      <c r="AM157" s="478"/>
      <c r="AN157" s="478"/>
      <c r="AO157" s="478"/>
      <c r="AP157" s="478"/>
      <c r="AQ157" s="478"/>
      <c r="AR157" s="478"/>
      <c r="AS157" s="478"/>
      <c r="AT157" s="478"/>
      <c r="AU157" s="478"/>
      <c r="AV157" s="478"/>
      <c r="AW157" s="478"/>
      <c r="AX157" s="482">
        <f>SUM(AX143:BC156)</f>
        <v>0</v>
      </c>
      <c r="AY157" s="483"/>
      <c r="AZ157" s="483"/>
      <c r="BA157" s="483"/>
      <c r="BB157" s="483"/>
      <c r="BC157" s="484"/>
      <c r="BD157" s="488">
        <f>SUM(BD143:BF156)</f>
        <v>0</v>
      </c>
      <c r="BE157" s="488"/>
      <c r="BF157" s="488"/>
      <c r="BG157" s="488">
        <f>SUM(BG143:BI156)</f>
        <v>0</v>
      </c>
      <c r="BH157" s="488"/>
      <c r="BI157" s="488"/>
      <c r="BJ157" s="488">
        <f>SUM(BJ143:BM156)</f>
        <v>0</v>
      </c>
      <c r="BK157" s="488"/>
      <c r="BL157" s="488"/>
      <c r="BM157" s="488"/>
      <c r="BN157" s="462">
        <f>SUM(BN143:BO156)</f>
        <v>0</v>
      </c>
      <c r="BO157" s="463"/>
      <c r="BP157" s="561" t="s">
        <v>178</v>
      </c>
      <c r="BQ157" s="474" t="str">
        <f>IF(BD157+BG157+BJ157+BN157=AX157,"ＯＫ","計算が間違っています")</f>
        <v>ＯＫ</v>
      </c>
    </row>
    <row r="158" spans="2:69" ht="23.25" customHeight="1">
      <c r="B158" s="479"/>
      <c r="C158" s="480"/>
      <c r="D158" s="481"/>
      <c r="E158" s="481"/>
      <c r="F158" s="481"/>
      <c r="G158" s="481"/>
      <c r="H158" s="481"/>
      <c r="I158" s="481"/>
      <c r="J158" s="481"/>
      <c r="K158" s="481"/>
      <c r="L158" s="481"/>
      <c r="M158" s="481"/>
      <c r="N158" s="481"/>
      <c r="O158" s="485"/>
      <c r="P158" s="486"/>
      <c r="Q158" s="486"/>
      <c r="R158" s="486"/>
      <c r="S158" s="486"/>
      <c r="T158" s="487"/>
      <c r="U158" s="489"/>
      <c r="V158" s="489"/>
      <c r="W158" s="489"/>
      <c r="X158" s="489"/>
      <c r="Y158" s="489"/>
      <c r="Z158" s="489"/>
      <c r="AA158" s="489"/>
      <c r="AB158" s="489"/>
      <c r="AC158" s="489"/>
      <c r="AD158" s="489"/>
      <c r="AE158" s="464"/>
      <c r="AF158" s="465"/>
      <c r="AG158" s="561"/>
      <c r="AH158" s="475"/>
      <c r="AK158" s="479"/>
      <c r="AL158" s="480"/>
      <c r="AM158" s="481"/>
      <c r="AN158" s="481"/>
      <c r="AO158" s="481"/>
      <c r="AP158" s="481"/>
      <c r="AQ158" s="481"/>
      <c r="AR158" s="481"/>
      <c r="AS158" s="481"/>
      <c r="AT158" s="481"/>
      <c r="AU158" s="481"/>
      <c r="AV158" s="481"/>
      <c r="AW158" s="481"/>
      <c r="AX158" s="485"/>
      <c r="AY158" s="486"/>
      <c r="AZ158" s="486"/>
      <c r="BA158" s="486"/>
      <c r="BB158" s="486"/>
      <c r="BC158" s="487"/>
      <c r="BD158" s="489"/>
      <c r="BE158" s="489"/>
      <c r="BF158" s="489"/>
      <c r="BG158" s="489"/>
      <c r="BH158" s="489"/>
      <c r="BI158" s="489"/>
      <c r="BJ158" s="489"/>
      <c r="BK158" s="489"/>
      <c r="BL158" s="489"/>
      <c r="BM158" s="489"/>
      <c r="BN158" s="464"/>
      <c r="BO158" s="465"/>
      <c r="BP158" s="561"/>
      <c r="BQ158" s="475"/>
    </row>
    <row r="159" spans="2:69" ht="12.75" customHeight="1"/>
    <row r="160" spans="2:69" ht="20.25" customHeight="1">
      <c r="B160" s="524" t="s">
        <v>179</v>
      </c>
      <c r="C160" s="525"/>
      <c r="D160" s="525"/>
      <c r="E160" s="525"/>
      <c r="F160" s="525"/>
      <c r="G160" s="525"/>
      <c r="H160" s="525"/>
      <c r="I160" s="525"/>
      <c r="J160" s="525"/>
      <c r="K160" s="525"/>
      <c r="L160" s="525"/>
      <c r="M160" s="525"/>
      <c r="N160" s="525"/>
      <c r="O160" s="525"/>
      <c r="P160" s="525"/>
      <c r="Q160" s="525"/>
      <c r="R160" s="525"/>
      <c r="S160" s="525"/>
      <c r="T160" s="525"/>
      <c r="U160" s="525"/>
      <c r="V160" s="525"/>
      <c r="W160" s="526"/>
      <c r="X160" s="502" t="s">
        <v>180</v>
      </c>
      <c r="Y160" s="503"/>
      <c r="Z160" s="503"/>
      <c r="AA160" s="503"/>
      <c r="AB160" s="504"/>
      <c r="AC160" s="505" t="s">
        <v>71</v>
      </c>
      <c r="AD160" s="503"/>
      <c r="AE160" s="503"/>
      <c r="AF160" s="506"/>
      <c r="AK160" s="524" t="s">
        <v>179</v>
      </c>
      <c r="AL160" s="525"/>
      <c r="AM160" s="525"/>
      <c r="AN160" s="525"/>
      <c r="AO160" s="525"/>
      <c r="AP160" s="525"/>
      <c r="AQ160" s="525"/>
      <c r="AR160" s="525"/>
      <c r="AS160" s="525"/>
      <c r="AT160" s="525"/>
      <c r="AU160" s="525"/>
      <c r="AV160" s="525"/>
      <c r="AW160" s="525"/>
      <c r="AX160" s="525"/>
      <c r="AY160" s="525"/>
      <c r="AZ160" s="525"/>
      <c r="BA160" s="525"/>
      <c r="BB160" s="525"/>
      <c r="BC160" s="525"/>
      <c r="BD160" s="525"/>
      <c r="BE160" s="525"/>
      <c r="BF160" s="526"/>
      <c r="BG160" s="502" t="s">
        <v>180</v>
      </c>
      <c r="BH160" s="503"/>
      <c r="BI160" s="503"/>
      <c r="BJ160" s="503"/>
      <c r="BK160" s="504"/>
      <c r="BL160" s="505" t="s">
        <v>71</v>
      </c>
      <c r="BM160" s="503"/>
      <c r="BN160" s="503"/>
      <c r="BO160" s="506"/>
    </row>
    <row r="161" spans="2:68" ht="28.5" customHeight="1">
      <c r="B161" s="557"/>
      <c r="C161" s="510"/>
      <c r="D161" s="510"/>
      <c r="E161" s="510"/>
      <c r="F161" s="510"/>
      <c r="G161" s="510"/>
      <c r="H161" s="510"/>
      <c r="I161" s="510"/>
      <c r="J161" s="510"/>
      <c r="K161" s="510"/>
      <c r="L161" s="510"/>
      <c r="M161" s="510"/>
      <c r="N161" s="510"/>
      <c r="O161" s="510"/>
      <c r="P161" s="510"/>
      <c r="Q161" s="510"/>
      <c r="R161" s="510"/>
      <c r="S161" s="510"/>
      <c r="T161" s="510"/>
      <c r="U161" s="510"/>
      <c r="V161" s="510"/>
      <c r="W161" s="511"/>
      <c r="X161" s="514"/>
      <c r="Y161" s="515"/>
      <c r="Z161" s="515"/>
      <c r="AA161" s="515"/>
      <c r="AB161" s="516"/>
      <c r="AC161" s="471"/>
      <c r="AD161" s="472"/>
      <c r="AE161" s="472"/>
      <c r="AF161" s="473"/>
      <c r="AK161" s="557"/>
      <c r="AL161" s="510"/>
      <c r="AM161" s="510"/>
      <c r="AN161" s="510"/>
      <c r="AO161" s="510"/>
      <c r="AP161" s="510"/>
      <c r="AQ161" s="510"/>
      <c r="AR161" s="510"/>
      <c r="AS161" s="510"/>
      <c r="AT161" s="510"/>
      <c r="AU161" s="510"/>
      <c r="AV161" s="510"/>
      <c r="AW161" s="510"/>
      <c r="AX161" s="510"/>
      <c r="AY161" s="510"/>
      <c r="AZ161" s="510"/>
      <c r="BA161" s="510"/>
      <c r="BB161" s="510"/>
      <c r="BC161" s="510"/>
      <c r="BD161" s="510"/>
      <c r="BE161" s="510"/>
      <c r="BF161" s="511"/>
      <c r="BG161" s="514"/>
      <c r="BH161" s="515"/>
      <c r="BI161" s="515"/>
      <c r="BJ161" s="515"/>
      <c r="BK161" s="516"/>
      <c r="BL161" s="471"/>
      <c r="BM161" s="472"/>
      <c r="BN161" s="472"/>
      <c r="BO161" s="473"/>
    </row>
    <row r="162" spans="2:68" ht="28.5" customHeight="1">
      <c r="B162" s="557"/>
      <c r="C162" s="510"/>
      <c r="D162" s="510"/>
      <c r="E162" s="510"/>
      <c r="F162" s="510"/>
      <c r="G162" s="510"/>
      <c r="H162" s="510"/>
      <c r="I162" s="510"/>
      <c r="J162" s="510"/>
      <c r="K162" s="510"/>
      <c r="L162" s="510"/>
      <c r="M162" s="510"/>
      <c r="N162" s="510"/>
      <c r="O162" s="510"/>
      <c r="P162" s="510"/>
      <c r="Q162" s="510"/>
      <c r="R162" s="510"/>
      <c r="S162" s="510"/>
      <c r="T162" s="510"/>
      <c r="U162" s="510"/>
      <c r="V162" s="510"/>
      <c r="W162" s="511"/>
      <c r="X162" s="514"/>
      <c r="Y162" s="515"/>
      <c r="Z162" s="515"/>
      <c r="AA162" s="515"/>
      <c r="AB162" s="516"/>
      <c r="AC162" s="471"/>
      <c r="AD162" s="472"/>
      <c r="AE162" s="472"/>
      <c r="AF162" s="473"/>
      <c r="AK162" s="557"/>
      <c r="AL162" s="510"/>
      <c r="AM162" s="510"/>
      <c r="AN162" s="510"/>
      <c r="AO162" s="510"/>
      <c r="AP162" s="510"/>
      <c r="AQ162" s="510"/>
      <c r="AR162" s="510"/>
      <c r="AS162" s="510"/>
      <c r="AT162" s="510"/>
      <c r="AU162" s="510"/>
      <c r="AV162" s="510"/>
      <c r="AW162" s="510"/>
      <c r="AX162" s="510"/>
      <c r="AY162" s="510"/>
      <c r="AZ162" s="510"/>
      <c r="BA162" s="510"/>
      <c r="BB162" s="510"/>
      <c r="BC162" s="510"/>
      <c r="BD162" s="510"/>
      <c r="BE162" s="510"/>
      <c r="BF162" s="511"/>
      <c r="BG162" s="514"/>
      <c r="BH162" s="515"/>
      <c r="BI162" s="515"/>
      <c r="BJ162" s="515"/>
      <c r="BK162" s="516"/>
      <c r="BL162" s="471"/>
      <c r="BM162" s="472"/>
      <c r="BN162" s="472"/>
      <c r="BO162" s="473"/>
    </row>
    <row r="163" spans="2:68" ht="28.5" customHeight="1">
      <c r="B163" s="557"/>
      <c r="C163" s="510"/>
      <c r="D163" s="510"/>
      <c r="E163" s="510"/>
      <c r="F163" s="510"/>
      <c r="G163" s="510"/>
      <c r="H163" s="510"/>
      <c r="I163" s="510"/>
      <c r="J163" s="510"/>
      <c r="K163" s="510"/>
      <c r="L163" s="510"/>
      <c r="M163" s="510"/>
      <c r="N163" s="510"/>
      <c r="O163" s="510"/>
      <c r="P163" s="510"/>
      <c r="Q163" s="510"/>
      <c r="R163" s="510"/>
      <c r="S163" s="510"/>
      <c r="T163" s="510"/>
      <c r="U163" s="510"/>
      <c r="V163" s="510"/>
      <c r="W163" s="511"/>
      <c r="X163" s="514"/>
      <c r="Y163" s="515"/>
      <c r="Z163" s="515"/>
      <c r="AA163" s="515"/>
      <c r="AB163" s="516"/>
      <c r="AC163" s="471"/>
      <c r="AD163" s="472"/>
      <c r="AE163" s="472"/>
      <c r="AF163" s="473"/>
      <c r="AK163" s="557"/>
      <c r="AL163" s="510"/>
      <c r="AM163" s="510"/>
      <c r="AN163" s="510"/>
      <c r="AO163" s="510"/>
      <c r="AP163" s="510"/>
      <c r="AQ163" s="510"/>
      <c r="AR163" s="510"/>
      <c r="AS163" s="510"/>
      <c r="AT163" s="510"/>
      <c r="AU163" s="510"/>
      <c r="AV163" s="510"/>
      <c r="AW163" s="510"/>
      <c r="AX163" s="510"/>
      <c r="AY163" s="510"/>
      <c r="AZ163" s="510"/>
      <c r="BA163" s="510"/>
      <c r="BB163" s="510"/>
      <c r="BC163" s="510"/>
      <c r="BD163" s="510"/>
      <c r="BE163" s="510"/>
      <c r="BF163" s="511"/>
      <c r="BG163" s="514"/>
      <c r="BH163" s="515"/>
      <c r="BI163" s="515"/>
      <c r="BJ163" s="515"/>
      <c r="BK163" s="516"/>
      <c r="BL163" s="471"/>
      <c r="BM163" s="472"/>
      <c r="BN163" s="472"/>
      <c r="BO163" s="473"/>
    </row>
    <row r="164" spans="2:68" ht="28.5" customHeight="1">
      <c r="B164" s="557"/>
      <c r="C164" s="510"/>
      <c r="D164" s="510"/>
      <c r="E164" s="510"/>
      <c r="F164" s="510"/>
      <c r="G164" s="510"/>
      <c r="H164" s="510"/>
      <c r="I164" s="510"/>
      <c r="J164" s="510"/>
      <c r="K164" s="510"/>
      <c r="L164" s="510"/>
      <c r="M164" s="510"/>
      <c r="N164" s="510"/>
      <c r="O164" s="510"/>
      <c r="P164" s="510"/>
      <c r="Q164" s="510"/>
      <c r="R164" s="510"/>
      <c r="S164" s="510"/>
      <c r="T164" s="510"/>
      <c r="U164" s="510"/>
      <c r="V164" s="510"/>
      <c r="W164" s="511"/>
      <c r="X164" s="514"/>
      <c r="Y164" s="515"/>
      <c r="Z164" s="515"/>
      <c r="AA164" s="515"/>
      <c r="AB164" s="516"/>
      <c r="AC164" s="471"/>
      <c r="AD164" s="472"/>
      <c r="AE164" s="472"/>
      <c r="AF164" s="473"/>
      <c r="AK164" s="557"/>
      <c r="AL164" s="510"/>
      <c r="AM164" s="510"/>
      <c r="AN164" s="510"/>
      <c r="AO164" s="510"/>
      <c r="AP164" s="510"/>
      <c r="AQ164" s="510"/>
      <c r="AR164" s="510"/>
      <c r="AS164" s="510"/>
      <c r="AT164" s="510"/>
      <c r="AU164" s="510"/>
      <c r="AV164" s="510"/>
      <c r="AW164" s="510"/>
      <c r="AX164" s="510"/>
      <c r="AY164" s="510"/>
      <c r="AZ164" s="510"/>
      <c r="BA164" s="510"/>
      <c r="BB164" s="510"/>
      <c r="BC164" s="510"/>
      <c r="BD164" s="510"/>
      <c r="BE164" s="510"/>
      <c r="BF164" s="511"/>
      <c r="BG164" s="514"/>
      <c r="BH164" s="515"/>
      <c r="BI164" s="515"/>
      <c r="BJ164" s="515"/>
      <c r="BK164" s="516"/>
      <c r="BL164" s="471"/>
      <c r="BM164" s="472"/>
      <c r="BN164" s="472"/>
      <c r="BO164" s="473"/>
    </row>
    <row r="165" spans="2:68" ht="28.5" customHeight="1">
      <c r="B165" s="558"/>
      <c r="C165" s="512"/>
      <c r="D165" s="512"/>
      <c r="E165" s="512"/>
      <c r="F165" s="512"/>
      <c r="G165" s="512"/>
      <c r="H165" s="512"/>
      <c r="I165" s="512"/>
      <c r="J165" s="512"/>
      <c r="K165" s="512"/>
      <c r="L165" s="512"/>
      <c r="M165" s="512"/>
      <c r="N165" s="512"/>
      <c r="O165" s="512"/>
      <c r="P165" s="512"/>
      <c r="Q165" s="512"/>
      <c r="R165" s="512"/>
      <c r="S165" s="512"/>
      <c r="T165" s="512"/>
      <c r="U165" s="512"/>
      <c r="V165" s="512"/>
      <c r="W165" s="513"/>
      <c r="X165" s="517" t="s">
        <v>177</v>
      </c>
      <c r="Y165" s="518"/>
      <c r="Z165" s="518"/>
      <c r="AA165" s="518"/>
      <c r="AB165" s="519"/>
      <c r="AC165" s="520">
        <f>SUM(AC161:AF164)</f>
        <v>0</v>
      </c>
      <c r="AD165" s="521"/>
      <c r="AE165" s="521"/>
      <c r="AF165" s="522"/>
      <c r="AK165" s="558"/>
      <c r="AL165" s="512"/>
      <c r="AM165" s="512"/>
      <c r="AN165" s="512"/>
      <c r="AO165" s="512"/>
      <c r="AP165" s="512"/>
      <c r="AQ165" s="512"/>
      <c r="AR165" s="512"/>
      <c r="AS165" s="512"/>
      <c r="AT165" s="512"/>
      <c r="AU165" s="512"/>
      <c r="AV165" s="512"/>
      <c r="AW165" s="512"/>
      <c r="AX165" s="512"/>
      <c r="AY165" s="512"/>
      <c r="AZ165" s="512"/>
      <c r="BA165" s="512"/>
      <c r="BB165" s="512"/>
      <c r="BC165" s="512"/>
      <c r="BD165" s="512"/>
      <c r="BE165" s="512"/>
      <c r="BF165" s="513"/>
      <c r="BG165" s="517" t="s">
        <v>177</v>
      </c>
      <c r="BH165" s="518"/>
      <c r="BI165" s="518"/>
      <c r="BJ165" s="518"/>
      <c r="BK165" s="519"/>
      <c r="BL165" s="520">
        <f>SUM(BL161:BO164)</f>
        <v>0</v>
      </c>
      <c r="BM165" s="521"/>
      <c r="BN165" s="521"/>
      <c r="BO165" s="522"/>
    </row>
    <row r="166" spans="2:68" ht="21.75" customHeight="1">
      <c r="D166" s="25"/>
      <c r="E166" s="586" t="str">
        <f>E133</f>
        <v>令和  年度</v>
      </c>
      <c r="F166" s="586"/>
      <c r="G166" s="586"/>
      <c r="H166" s="587" t="s">
        <v>163</v>
      </c>
      <c r="I166" s="587"/>
      <c r="J166" s="587"/>
      <c r="K166" s="587"/>
      <c r="L166" s="587"/>
      <c r="M166" s="587"/>
      <c r="N166" s="587"/>
      <c r="O166" s="587"/>
      <c r="P166" s="587"/>
      <c r="Q166" s="587"/>
      <c r="R166" s="587"/>
      <c r="S166" s="587"/>
      <c r="T166" s="578" t="s">
        <v>142</v>
      </c>
      <c r="U166" s="578"/>
      <c r="V166" s="578"/>
      <c r="W166" s="578"/>
      <c r="X166" s="578"/>
      <c r="Y166" s="578"/>
      <c r="Z166" s="578"/>
      <c r="AA166" s="578"/>
      <c r="AB166" s="578"/>
      <c r="AC166" s="25"/>
      <c r="AD166" s="25"/>
      <c r="AE166" s="25"/>
      <c r="AF166" s="25"/>
      <c r="AG166" s="1"/>
      <c r="AI166" s="1"/>
      <c r="AM166" s="25"/>
      <c r="AN166" s="586" t="str">
        <f>AN133</f>
        <v>令和  年度</v>
      </c>
      <c r="AO166" s="586"/>
      <c r="AP166" s="586"/>
      <c r="AQ166" s="587" t="s">
        <v>163</v>
      </c>
      <c r="AR166" s="587"/>
      <c r="AS166" s="587"/>
      <c r="AT166" s="587"/>
      <c r="AU166" s="587"/>
      <c r="AV166" s="587"/>
      <c r="AW166" s="587"/>
      <c r="AX166" s="587"/>
      <c r="AY166" s="587"/>
      <c r="AZ166" s="587"/>
      <c r="BA166" s="587"/>
      <c r="BB166" s="587"/>
      <c r="BC166" s="578" t="s">
        <v>142</v>
      </c>
      <c r="BD166" s="578"/>
      <c r="BE166" s="578"/>
      <c r="BF166" s="578"/>
      <c r="BG166" s="578"/>
      <c r="BH166" s="578"/>
      <c r="BI166" s="578"/>
      <c r="BJ166" s="578"/>
      <c r="BK166" s="578"/>
      <c r="BL166" s="25"/>
      <c r="BM166" s="25"/>
      <c r="BN166" s="25"/>
      <c r="BO166" s="25"/>
      <c r="BP166" s="1"/>
    </row>
    <row r="167" spans="2:68" ht="17.25" customHeight="1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I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</row>
    <row r="168" spans="2:68" ht="27" customHeight="1">
      <c r="B168" s="579" t="s">
        <v>143</v>
      </c>
      <c r="C168" s="580"/>
      <c r="D168" s="584">
        <v>6</v>
      </c>
      <c r="E168" s="585"/>
      <c r="F168" s="559" t="str">
        <f>F135</f>
        <v>　競技団体名： 福井県○○協会（連盟）</v>
      </c>
      <c r="G168" s="560"/>
      <c r="H168" s="560"/>
      <c r="I168" s="560"/>
      <c r="J168" s="560"/>
      <c r="K168" s="560"/>
      <c r="L168" s="560"/>
      <c r="M168" s="560"/>
      <c r="N168" s="560"/>
      <c r="O168" s="560"/>
      <c r="P168" s="560"/>
      <c r="Q168" s="560"/>
      <c r="R168" s="560"/>
      <c r="S168" s="560"/>
      <c r="T168" s="560"/>
      <c r="U168" s="560"/>
      <c r="V168" s="560"/>
      <c r="W168" s="560"/>
      <c r="X168" s="560"/>
      <c r="Y168" s="560"/>
      <c r="Z168" s="560"/>
      <c r="AA168" s="560"/>
      <c r="AB168" s="560"/>
      <c r="AC168" s="560"/>
      <c r="AD168" s="560"/>
      <c r="AE168" s="560"/>
      <c r="AF168" s="560"/>
      <c r="AI168" s="11"/>
      <c r="AK168" s="579" t="s">
        <v>143</v>
      </c>
      <c r="AL168" s="580"/>
      <c r="AM168" s="584">
        <v>16</v>
      </c>
      <c r="AN168" s="585"/>
      <c r="AO168" s="559" t="str">
        <f>AO135</f>
        <v>　競技団体名： 福井県○○協会（連盟）</v>
      </c>
      <c r="AP168" s="560"/>
      <c r="AQ168" s="560"/>
      <c r="AR168" s="560"/>
      <c r="AS168" s="560"/>
      <c r="AT168" s="560"/>
      <c r="AU168" s="560"/>
      <c r="AV168" s="560"/>
      <c r="AW168" s="560"/>
      <c r="AX168" s="560"/>
      <c r="AY168" s="560"/>
      <c r="AZ168" s="560"/>
      <c r="BA168" s="560"/>
      <c r="BB168" s="560"/>
      <c r="BC168" s="560"/>
      <c r="BD168" s="560"/>
      <c r="BE168" s="560"/>
      <c r="BF168" s="560"/>
      <c r="BG168" s="560"/>
      <c r="BH168" s="560"/>
      <c r="BI168" s="560"/>
      <c r="BJ168" s="560"/>
      <c r="BK168" s="560"/>
      <c r="BL168" s="560"/>
      <c r="BM168" s="560"/>
      <c r="BN168" s="560"/>
      <c r="BO168" s="560"/>
    </row>
    <row r="169" spans="2:68" ht="28.5" customHeight="1">
      <c r="B169" s="493" t="s">
        <v>144</v>
      </c>
      <c r="C169" s="494"/>
      <c r="D169" s="495"/>
      <c r="E169" s="495"/>
      <c r="F169" s="495"/>
      <c r="G169" s="581"/>
      <c r="H169" s="582"/>
      <c r="I169" s="582"/>
      <c r="J169" s="582"/>
      <c r="K169" s="582"/>
      <c r="L169" s="582"/>
      <c r="M169" s="582"/>
      <c r="N169" s="582"/>
      <c r="O169" s="582"/>
      <c r="P169" s="582"/>
      <c r="Q169" s="582"/>
      <c r="R169" s="582"/>
      <c r="S169" s="582"/>
      <c r="T169" s="582"/>
      <c r="U169" s="582"/>
      <c r="V169" s="582"/>
      <c r="W169" s="582"/>
      <c r="X169" s="582"/>
      <c r="Y169" s="582"/>
      <c r="Z169" s="582"/>
      <c r="AA169" s="582"/>
      <c r="AB169" s="582"/>
      <c r="AC169" s="582"/>
      <c r="AD169" s="582"/>
      <c r="AE169" s="582"/>
      <c r="AF169" s="583"/>
      <c r="AI169" s="11"/>
      <c r="AK169" s="493" t="s">
        <v>144</v>
      </c>
      <c r="AL169" s="494"/>
      <c r="AM169" s="495"/>
      <c r="AN169" s="495"/>
      <c r="AO169" s="495"/>
      <c r="AP169" s="581"/>
      <c r="AQ169" s="582"/>
      <c r="AR169" s="582"/>
      <c r="AS169" s="582"/>
      <c r="AT169" s="582"/>
      <c r="AU169" s="582"/>
      <c r="AV169" s="582"/>
      <c r="AW169" s="582"/>
      <c r="AX169" s="582"/>
      <c r="AY169" s="582"/>
      <c r="AZ169" s="582"/>
      <c r="BA169" s="582"/>
      <c r="BB169" s="582"/>
      <c r="BC169" s="582"/>
      <c r="BD169" s="582"/>
      <c r="BE169" s="582"/>
      <c r="BF169" s="582"/>
      <c r="BG169" s="582"/>
      <c r="BH169" s="582"/>
      <c r="BI169" s="582"/>
      <c r="BJ169" s="582"/>
      <c r="BK169" s="582"/>
      <c r="BL169" s="582"/>
      <c r="BM169" s="582"/>
      <c r="BN169" s="582"/>
      <c r="BO169" s="583"/>
    </row>
    <row r="170" spans="2:68" ht="28.5" customHeight="1">
      <c r="B170" s="493" t="s">
        <v>145</v>
      </c>
      <c r="C170" s="494"/>
      <c r="D170" s="495"/>
      <c r="E170" s="495"/>
      <c r="F170" s="495"/>
      <c r="G170" s="581"/>
      <c r="H170" s="582"/>
      <c r="I170" s="582"/>
      <c r="J170" s="582"/>
      <c r="K170" s="582"/>
      <c r="L170" s="582"/>
      <c r="M170" s="582"/>
      <c r="N170" s="582"/>
      <c r="O170" s="582"/>
      <c r="P170" s="582"/>
      <c r="Q170" s="582"/>
      <c r="R170" s="582"/>
      <c r="S170" s="582"/>
      <c r="T170" s="582"/>
      <c r="U170" s="582"/>
      <c r="V170" s="582"/>
      <c r="W170" s="582"/>
      <c r="X170" s="582"/>
      <c r="Y170" s="582"/>
      <c r="Z170" s="582"/>
      <c r="AA170" s="582"/>
      <c r="AB170" s="582"/>
      <c r="AC170" s="582"/>
      <c r="AD170" s="582"/>
      <c r="AE170" s="582"/>
      <c r="AF170" s="583"/>
      <c r="AI170" s="11"/>
      <c r="AK170" s="493" t="s">
        <v>145</v>
      </c>
      <c r="AL170" s="494"/>
      <c r="AM170" s="495"/>
      <c r="AN170" s="495"/>
      <c r="AO170" s="495"/>
      <c r="AP170" s="581"/>
      <c r="AQ170" s="582"/>
      <c r="AR170" s="582"/>
      <c r="AS170" s="582"/>
      <c r="AT170" s="582"/>
      <c r="AU170" s="582"/>
      <c r="AV170" s="582"/>
      <c r="AW170" s="582"/>
      <c r="AX170" s="582"/>
      <c r="AY170" s="582"/>
      <c r="AZ170" s="582"/>
      <c r="BA170" s="582"/>
      <c r="BB170" s="582"/>
      <c r="BC170" s="582"/>
      <c r="BD170" s="582"/>
      <c r="BE170" s="582"/>
      <c r="BF170" s="582"/>
      <c r="BG170" s="582"/>
      <c r="BH170" s="582"/>
      <c r="BI170" s="582"/>
      <c r="BJ170" s="582"/>
      <c r="BK170" s="582"/>
      <c r="BL170" s="582"/>
      <c r="BM170" s="582"/>
      <c r="BN170" s="582"/>
      <c r="BO170" s="583"/>
    </row>
    <row r="171" spans="2:68" ht="28.5" customHeight="1">
      <c r="B171" s="493" t="s">
        <v>146</v>
      </c>
      <c r="C171" s="494"/>
      <c r="D171" s="495"/>
      <c r="E171" s="499" t="s">
        <v>147</v>
      </c>
      <c r="F171" s="500"/>
      <c r="G171" s="490"/>
      <c r="H171" s="491"/>
      <c r="I171" s="491"/>
      <c r="J171" s="491"/>
      <c r="K171" s="491"/>
      <c r="L171" s="501" t="s">
        <v>148</v>
      </c>
      <c r="M171" s="501"/>
      <c r="N171" s="501"/>
      <c r="O171" s="501"/>
      <c r="P171" s="499"/>
      <c r="Q171" s="490"/>
      <c r="R171" s="491"/>
      <c r="S171" s="491"/>
      <c r="T171" s="491"/>
      <c r="U171" s="491"/>
      <c r="V171" s="491"/>
      <c r="W171" s="491"/>
      <c r="X171" s="501" t="s">
        <v>149</v>
      </c>
      <c r="Y171" s="501"/>
      <c r="Z171" s="501"/>
      <c r="AA171" s="499"/>
      <c r="AB171" s="490"/>
      <c r="AC171" s="491"/>
      <c r="AD171" s="491"/>
      <c r="AE171" s="491"/>
      <c r="AF171" s="492"/>
      <c r="AI171" s="11"/>
      <c r="AK171" s="493" t="s">
        <v>146</v>
      </c>
      <c r="AL171" s="494"/>
      <c r="AM171" s="495"/>
      <c r="AN171" s="499" t="s">
        <v>147</v>
      </c>
      <c r="AO171" s="500"/>
      <c r="AP171" s="490"/>
      <c r="AQ171" s="491"/>
      <c r="AR171" s="491"/>
      <c r="AS171" s="491"/>
      <c r="AT171" s="491"/>
      <c r="AU171" s="501" t="s">
        <v>148</v>
      </c>
      <c r="AV171" s="501"/>
      <c r="AW171" s="501"/>
      <c r="AX171" s="501"/>
      <c r="AY171" s="499"/>
      <c r="AZ171" s="490"/>
      <c r="BA171" s="491"/>
      <c r="BB171" s="491"/>
      <c r="BC171" s="491"/>
      <c r="BD171" s="491"/>
      <c r="BE171" s="491"/>
      <c r="BF171" s="491"/>
      <c r="BG171" s="501" t="s">
        <v>149</v>
      </c>
      <c r="BH171" s="501"/>
      <c r="BI171" s="501"/>
      <c r="BJ171" s="499"/>
      <c r="BK171" s="490"/>
      <c r="BL171" s="491"/>
      <c r="BM171" s="491"/>
      <c r="BN171" s="491"/>
      <c r="BO171" s="492"/>
    </row>
    <row r="172" spans="2:68" ht="28.5" customHeight="1">
      <c r="B172" s="496"/>
      <c r="C172" s="497"/>
      <c r="D172" s="498"/>
      <c r="E172" s="538" t="s">
        <v>150</v>
      </c>
      <c r="F172" s="556"/>
      <c r="G172" s="539"/>
      <c r="H172" s="540"/>
      <c r="I172" s="540"/>
      <c r="J172" s="540"/>
      <c r="K172" s="540"/>
      <c r="L172" s="537" t="s">
        <v>151</v>
      </c>
      <c r="M172" s="537"/>
      <c r="N172" s="537"/>
      <c r="O172" s="537"/>
      <c r="P172" s="538"/>
      <c r="Q172" s="539"/>
      <c r="R172" s="540"/>
      <c r="S172" s="540"/>
      <c r="T172" s="540"/>
      <c r="U172" s="540"/>
      <c r="V172" s="540"/>
      <c r="W172" s="540"/>
      <c r="X172" s="537" t="s">
        <v>152</v>
      </c>
      <c r="Y172" s="537"/>
      <c r="Z172" s="537"/>
      <c r="AA172" s="538"/>
      <c r="AB172" s="539"/>
      <c r="AC172" s="540"/>
      <c r="AD172" s="540"/>
      <c r="AE172" s="540"/>
      <c r="AF172" s="541"/>
      <c r="AI172" s="11"/>
      <c r="AK172" s="496"/>
      <c r="AL172" s="497"/>
      <c r="AM172" s="498"/>
      <c r="AN172" s="538" t="s">
        <v>150</v>
      </c>
      <c r="AO172" s="556"/>
      <c r="AP172" s="539"/>
      <c r="AQ172" s="540"/>
      <c r="AR172" s="540"/>
      <c r="AS172" s="540"/>
      <c r="AT172" s="540"/>
      <c r="AU172" s="537" t="s">
        <v>151</v>
      </c>
      <c r="AV172" s="537"/>
      <c r="AW172" s="537"/>
      <c r="AX172" s="537"/>
      <c r="AY172" s="538"/>
      <c r="AZ172" s="539"/>
      <c r="BA172" s="540"/>
      <c r="BB172" s="540"/>
      <c r="BC172" s="540"/>
      <c r="BD172" s="540"/>
      <c r="BE172" s="540"/>
      <c r="BF172" s="540"/>
      <c r="BG172" s="537" t="s">
        <v>152</v>
      </c>
      <c r="BH172" s="537"/>
      <c r="BI172" s="537"/>
      <c r="BJ172" s="538"/>
      <c r="BK172" s="539"/>
      <c r="BL172" s="540"/>
      <c r="BM172" s="540"/>
      <c r="BN172" s="540"/>
      <c r="BO172" s="541"/>
    </row>
    <row r="173" spans="2:68" ht="13.5" customHeight="1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spans="2:68" ht="21" customHeight="1">
      <c r="B174" s="566" t="s">
        <v>153</v>
      </c>
      <c r="C174" s="567"/>
      <c r="D174" s="568"/>
      <c r="E174" s="568"/>
      <c r="F174" s="568"/>
      <c r="G174" s="568"/>
      <c r="H174" s="568" t="s">
        <v>154</v>
      </c>
      <c r="I174" s="569" t="s">
        <v>155</v>
      </c>
      <c r="J174" s="570"/>
      <c r="K174" s="570"/>
      <c r="L174" s="571"/>
      <c r="M174" s="575" t="s">
        <v>156</v>
      </c>
      <c r="N174" s="575"/>
      <c r="O174" s="569" t="s">
        <v>141</v>
      </c>
      <c r="P174" s="570"/>
      <c r="Q174" s="570"/>
      <c r="R174" s="570"/>
      <c r="S174" s="570"/>
      <c r="T174" s="571"/>
      <c r="U174" s="568" t="s">
        <v>157</v>
      </c>
      <c r="V174" s="568"/>
      <c r="W174" s="568"/>
      <c r="X174" s="568"/>
      <c r="Y174" s="568"/>
      <c r="Z174" s="568"/>
      <c r="AA174" s="568"/>
      <c r="AB174" s="568"/>
      <c r="AC174" s="568"/>
      <c r="AD174" s="568"/>
      <c r="AE174" s="576"/>
      <c r="AF174" s="577"/>
      <c r="AG174" s="3"/>
      <c r="AI174" s="3"/>
      <c r="AK174" s="566" t="s">
        <v>153</v>
      </c>
      <c r="AL174" s="567"/>
      <c r="AM174" s="568"/>
      <c r="AN174" s="568"/>
      <c r="AO174" s="568"/>
      <c r="AP174" s="568"/>
      <c r="AQ174" s="568" t="s">
        <v>154</v>
      </c>
      <c r="AR174" s="569" t="s">
        <v>155</v>
      </c>
      <c r="AS174" s="570"/>
      <c r="AT174" s="570"/>
      <c r="AU174" s="571"/>
      <c r="AV174" s="575" t="s">
        <v>156</v>
      </c>
      <c r="AW174" s="575"/>
      <c r="AX174" s="569" t="s">
        <v>141</v>
      </c>
      <c r="AY174" s="570"/>
      <c r="AZ174" s="570"/>
      <c r="BA174" s="570"/>
      <c r="BB174" s="570"/>
      <c r="BC174" s="571"/>
      <c r="BD174" s="568" t="s">
        <v>157</v>
      </c>
      <c r="BE174" s="568"/>
      <c r="BF174" s="568"/>
      <c r="BG174" s="568"/>
      <c r="BH174" s="568"/>
      <c r="BI174" s="568"/>
      <c r="BJ174" s="568"/>
      <c r="BK174" s="568"/>
      <c r="BL174" s="568"/>
      <c r="BM174" s="568"/>
      <c r="BN174" s="576"/>
      <c r="BO174" s="577"/>
      <c r="BP174" s="3"/>
    </row>
    <row r="175" spans="2:68" ht="21" customHeight="1">
      <c r="B175" s="493"/>
      <c r="C175" s="494"/>
      <c r="D175" s="495"/>
      <c r="E175" s="495"/>
      <c r="F175" s="495"/>
      <c r="G175" s="495"/>
      <c r="H175" s="495"/>
      <c r="I175" s="572"/>
      <c r="J175" s="573"/>
      <c r="K175" s="573"/>
      <c r="L175" s="574"/>
      <c r="M175" s="528"/>
      <c r="N175" s="528"/>
      <c r="O175" s="572"/>
      <c r="P175" s="573"/>
      <c r="Q175" s="573"/>
      <c r="R175" s="573"/>
      <c r="S175" s="573"/>
      <c r="T175" s="574"/>
      <c r="U175" s="528" t="s">
        <v>158</v>
      </c>
      <c r="V175" s="528"/>
      <c r="W175" s="528"/>
      <c r="X175" s="529" t="s">
        <v>159</v>
      </c>
      <c r="Y175" s="530"/>
      <c r="Z175" s="531"/>
      <c r="AA175" s="528" t="s">
        <v>160</v>
      </c>
      <c r="AB175" s="528"/>
      <c r="AC175" s="528"/>
      <c r="AD175" s="528"/>
      <c r="AE175" s="529" t="s">
        <v>161</v>
      </c>
      <c r="AF175" s="532"/>
      <c r="AK175" s="493"/>
      <c r="AL175" s="494"/>
      <c r="AM175" s="495"/>
      <c r="AN175" s="495"/>
      <c r="AO175" s="495"/>
      <c r="AP175" s="495"/>
      <c r="AQ175" s="495"/>
      <c r="AR175" s="572"/>
      <c r="AS175" s="573"/>
      <c r="AT175" s="573"/>
      <c r="AU175" s="574"/>
      <c r="AV175" s="528"/>
      <c r="AW175" s="528"/>
      <c r="AX175" s="572"/>
      <c r="AY175" s="573"/>
      <c r="AZ175" s="573"/>
      <c r="BA175" s="573"/>
      <c r="BB175" s="573"/>
      <c r="BC175" s="574"/>
      <c r="BD175" s="528" t="s">
        <v>158</v>
      </c>
      <c r="BE175" s="528"/>
      <c r="BF175" s="528"/>
      <c r="BG175" s="529" t="s">
        <v>159</v>
      </c>
      <c r="BH175" s="530"/>
      <c r="BI175" s="531"/>
      <c r="BJ175" s="528" t="s">
        <v>160</v>
      </c>
      <c r="BK175" s="528"/>
      <c r="BL175" s="528"/>
      <c r="BM175" s="528"/>
      <c r="BN175" s="529" t="s">
        <v>161</v>
      </c>
      <c r="BO175" s="532"/>
    </row>
    <row r="176" spans="2:68" ht="27.75" customHeight="1">
      <c r="B176" s="542"/>
      <c r="C176" s="543"/>
      <c r="D176" s="544"/>
      <c r="E176" s="545"/>
      <c r="F176" s="546"/>
      <c r="G176" s="547"/>
      <c r="H176" s="5"/>
      <c r="I176" s="533"/>
      <c r="J176" s="534"/>
      <c r="K176" s="534"/>
      <c r="L176" s="535"/>
      <c r="M176" s="527"/>
      <c r="N176" s="527"/>
      <c r="O176" s="466">
        <f t="shared" ref="O176:O185" si="10">PRODUCT(H176,I176,M176)</f>
        <v>0</v>
      </c>
      <c r="P176" s="467"/>
      <c r="Q176" s="467"/>
      <c r="R176" s="467"/>
      <c r="S176" s="467"/>
      <c r="T176" s="468"/>
      <c r="U176" s="523"/>
      <c r="V176" s="523"/>
      <c r="W176" s="523"/>
      <c r="X176" s="466"/>
      <c r="Y176" s="467"/>
      <c r="Z176" s="468"/>
      <c r="AA176" s="469"/>
      <c r="AB176" s="469"/>
      <c r="AC176" s="469"/>
      <c r="AD176" s="469"/>
      <c r="AE176" s="469"/>
      <c r="AF176" s="470"/>
      <c r="AK176" s="542"/>
      <c r="AL176" s="543"/>
      <c r="AM176" s="544"/>
      <c r="AN176" s="545"/>
      <c r="AO176" s="546"/>
      <c r="AP176" s="547"/>
      <c r="AQ176" s="5"/>
      <c r="AR176" s="533"/>
      <c r="AS176" s="534"/>
      <c r="AT176" s="534"/>
      <c r="AU176" s="535"/>
      <c r="AV176" s="527"/>
      <c r="AW176" s="527"/>
      <c r="AX176" s="466">
        <f t="shared" ref="AX176:AX185" si="11">PRODUCT(AQ176,AR176,AV176)</f>
        <v>0</v>
      </c>
      <c r="AY176" s="467"/>
      <c r="AZ176" s="467"/>
      <c r="BA176" s="467"/>
      <c r="BB176" s="467"/>
      <c r="BC176" s="468"/>
      <c r="BD176" s="523"/>
      <c r="BE176" s="523"/>
      <c r="BF176" s="523"/>
      <c r="BG176" s="466"/>
      <c r="BH176" s="467"/>
      <c r="BI176" s="468"/>
      <c r="BJ176" s="469"/>
      <c r="BK176" s="469"/>
      <c r="BL176" s="469"/>
      <c r="BM176" s="469"/>
      <c r="BN176" s="469"/>
      <c r="BO176" s="470"/>
    </row>
    <row r="177" spans="2:69" ht="27.75" customHeight="1">
      <c r="B177" s="542"/>
      <c r="C177" s="543"/>
      <c r="D177" s="544"/>
      <c r="E177" s="548"/>
      <c r="F177" s="546"/>
      <c r="G177" s="547"/>
      <c r="H177" s="6"/>
      <c r="I177" s="533"/>
      <c r="J177" s="534"/>
      <c r="K177" s="534"/>
      <c r="L177" s="535"/>
      <c r="M177" s="527"/>
      <c r="N177" s="527"/>
      <c r="O177" s="466">
        <f t="shared" si="10"/>
        <v>0</v>
      </c>
      <c r="P177" s="467"/>
      <c r="Q177" s="467"/>
      <c r="R177" s="467"/>
      <c r="S177" s="467"/>
      <c r="T177" s="468"/>
      <c r="U177" s="523"/>
      <c r="V177" s="523"/>
      <c r="W177" s="523"/>
      <c r="X177" s="466"/>
      <c r="Y177" s="467"/>
      <c r="Z177" s="468"/>
      <c r="AA177" s="469"/>
      <c r="AB177" s="469"/>
      <c r="AC177" s="469"/>
      <c r="AD177" s="469"/>
      <c r="AE177" s="469"/>
      <c r="AF177" s="470"/>
      <c r="AK177" s="542"/>
      <c r="AL177" s="543"/>
      <c r="AM177" s="544"/>
      <c r="AN177" s="548"/>
      <c r="AO177" s="546"/>
      <c r="AP177" s="547"/>
      <c r="AQ177" s="6"/>
      <c r="AR177" s="533"/>
      <c r="AS177" s="534"/>
      <c r="AT177" s="534"/>
      <c r="AU177" s="535"/>
      <c r="AV177" s="527"/>
      <c r="AW177" s="527"/>
      <c r="AX177" s="466">
        <f t="shared" si="11"/>
        <v>0</v>
      </c>
      <c r="AY177" s="467"/>
      <c r="AZ177" s="467"/>
      <c r="BA177" s="467"/>
      <c r="BB177" s="467"/>
      <c r="BC177" s="468"/>
      <c r="BD177" s="523"/>
      <c r="BE177" s="523"/>
      <c r="BF177" s="523"/>
      <c r="BG177" s="466"/>
      <c r="BH177" s="467"/>
      <c r="BI177" s="468"/>
      <c r="BJ177" s="469"/>
      <c r="BK177" s="469"/>
      <c r="BL177" s="469"/>
      <c r="BM177" s="469"/>
      <c r="BN177" s="469"/>
      <c r="BO177" s="470"/>
    </row>
    <row r="178" spans="2:69" ht="27.75" customHeight="1">
      <c r="B178" s="542"/>
      <c r="C178" s="543"/>
      <c r="D178" s="544"/>
      <c r="E178" s="545"/>
      <c r="F178" s="546"/>
      <c r="G178" s="547"/>
      <c r="H178" s="6"/>
      <c r="I178" s="533"/>
      <c r="J178" s="534"/>
      <c r="K178" s="534"/>
      <c r="L178" s="535"/>
      <c r="M178" s="527"/>
      <c r="N178" s="527"/>
      <c r="O178" s="466">
        <f t="shared" si="10"/>
        <v>0</v>
      </c>
      <c r="P178" s="467"/>
      <c r="Q178" s="467"/>
      <c r="R178" s="467"/>
      <c r="S178" s="467"/>
      <c r="T178" s="468"/>
      <c r="U178" s="469"/>
      <c r="V178" s="469"/>
      <c r="W178" s="469"/>
      <c r="X178" s="507"/>
      <c r="Y178" s="508"/>
      <c r="Z178" s="509"/>
      <c r="AA178" s="469"/>
      <c r="AB178" s="469"/>
      <c r="AC178" s="469"/>
      <c r="AD178" s="469"/>
      <c r="AE178" s="469"/>
      <c r="AF178" s="470"/>
      <c r="AK178" s="542"/>
      <c r="AL178" s="543"/>
      <c r="AM178" s="544"/>
      <c r="AN178" s="545"/>
      <c r="AO178" s="546"/>
      <c r="AP178" s="547"/>
      <c r="AQ178" s="6"/>
      <c r="AR178" s="533"/>
      <c r="AS178" s="534"/>
      <c r="AT178" s="534"/>
      <c r="AU178" s="535"/>
      <c r="AV178" s="527"/>
      <c r="AW178" s="527"/>
      <c r="AX178" s="466">
        <f t="shared" si="11"/>
        <v>0</v>
      </c>
      <c r="AY178" s="467"/>
      <c r="AZ178" s="467"/>
      <c r="BA178" s="467"/>
      <c r="BB178" s="467"/>
      <c r="BC178" s="468"/>
      <c r="BD178" s="469"/>
      <c r="BE178" s="469"/>
      <c r="BF178" s="469"/>
      <c r="BG178" s="507"/>
      <c r="BH178" s="508"/>
      <c r="BI178" s="509"/>
      <c r="BJ178" s="469"/>
      <c r="BK178" s="469"/>
      <c r="BL178" s="469"/>
      <c r="BM178" s="469"/>
      <c r="BN178" s="469"/>
      <c r="BO178" s="470"/>
    </row>
    <row r="179" spans="2:69" ht="27.75" customHeight="1">
      <c r="B179" s="542"/>
      <c r="C179" s="543"/>
      <c r="D179" s="544"/>
      <c r="E179" s="562"/>
      <c r="F179" s="563"/>
      <c r="G179" s="564"/>
      <c r="H179" s="6"/>
      <c r="I179" s="533"/>
      <c r="J179" s="534"/>
      <c r="K179" s="534"/>
      <c r="L179" s="535"/>
      <c r="M179" s="527"/>
      <c r="N179" s="527"/>
      <c r="O179" s="466">
        <f t="shared" si="10"/>
        <v>0</v>
      </c>
      <c r="P179" s="467"/>
      <c r="Q179" s="467"/>
      <c r="R179" s="467"/>
      <c r="S179" s="467"/>
      <c r="T179" s="468"/>
      <c r="U179" s="469"/>
      <c r="V179" s="469"/>
      <c r="W179" s="469"/>
      <c r="X179" s="507"/>
      <c r="Y179" s="508"/>
      <c r="Z179" s="509"/>
      <c r="AA179" s="469"/>
      <c r="AB179" s="469"/>
      <c r="AC179" s="469"/>
      <c r="AD179" s="469"/>
      <c r="AE179" s="469"/>
      <c r="AF179" s="470"/>
      <c r="AK179" s="542"/>
      <c r="AL179" s="543"/>
      <c r="AM179" s="544"/>
      <c r="AN179" s="562"/>
      <c r="AO179" s="563"/>
      <c r="AP179" s="564"/>
      <c r="AQ179" s="6"/>
      <c r="AR179" s="533"/>
      <c r="AS179" s="534"/>
      <c r="AT179" s="534"/>
      <c r="AU179" s="535"/>
      <c r="AV179" s="527"/>
      <c r="AW179" s="527"/>
      <c r="AX179" s="466">
        <f t="shared" si="11"/>
        <v>0</v>
      </c>
      <c r="AY179" s="467"/>
      <c r="AZ179" s="467"/>
      <c r="BA179" s="467"/>
      <c r="BB179" s="467"/>
      <c r="BC179" s="468"/>
      <c r="BD179" s="469"/>
      <c r="BE179" s="469"/>
      <c r="BF179" s="469"/>
      <c r="BG179" s="507"/>
      <c r="BH179" s="508"/>
      <c r="BI179" s="509"/>
      <c r="BJ179" s="469"/>
      <c r="BK179" s="469"/>
      <c r="BL179" s="469"/>
      <c r="BM179" s="469"/>
      <c r="BN179" s="469"/>
      <c r="BO179" s="470"/>
    </row>
    <row r="180" spans="2:69" ht="27.75" customHeight="1">
      <c r="B180" s="549"/>
      <c r="C180" s="550"/>
      <c r="D180" s="543"/>
      <c r="E180" s="565"/>
      <c r="F180" s="563"/>
      <c r="G180" s="564"/>
      <c r="H180" s="6"/>
      <c r="I180" s="533"/>
      <c r="J180" s="534"/>
      <c r="K180" s="534"/>
      <c r="L180" s="535"/>
      <c r="M180" s="554"/>
      <c r="N180" s="555"/>
      <c r="O180" s="466">
        <f t="shared" si="10"/>
        <v>0</v>
      </c>
      <c r="P180" s="467"/>
      <c r="Q180" s="467"/>
      <c r="R180" s="467"/>
      <c r="S180" s="467"/>
      <c r="T180" s="468"/>
      <c r="U180" s="507"/>
      <c r="V180" s="508"/>
      <c r="W180" s="509"/>
      <c r="X180" s="507"/>
      <c r="Y180" s="508"/>
      <c r="Z180" s="509"/>
      <c r="AA180" s="507"/>
      <c r="AB180" s="508"/>
      <c r="AC180" s="508"/>
      <c r="AD180" s="509"/>
      <c r="AE180" s="507"/>
      <c r="AF180" s="536"/>
      <c r="AK180" s="549"/>
      <c r="AL180" s="550"/>
      <c r="AM180" s="543"/>
      <c r="AN180" s="565"/>
      <c r="AO180" s="563"/>
      <c r="AP180" s="564"/>
      <c r="AQ180" s="6"/>
      <c r="AR180" s="533"/>
      <c r="AS180" s="534"/>
      <c r="AT180" s="534"/>
      <c r="AU180" s="535"/>
      <c r="AV180" s="554"/>
      <c r="AW180" s="555"/>
      <c r="AX180" s="466">
        <f t="shared" si="11"/>
        <v>0</v>
      </c>
      <c r="AY180" s="467"/>
      <c r="AZ180" s="467"/>
      <c r="BA180" s="467"/>
      <c r="BB180" s="467"/>
      <c r="BC180" s="468"/>
      <c r="BD180" s="507"/>
      <c r="BE180" s="508"/>
      <c r="BF180" s="509"/>
      <c r="BG180" s="507"/>
      <c r="BH180" s="508"/>
      <c r="BI180" s="509"/>
      <c r="BJ180" s="507"/>
      <c r="BK180" s="508"/>
      <c r="BL180" s="508"/>
      <c r="BM180" s="509"/>
      <c r="BN180" s="507"/>
      <c r="BO180" s="536"/>
    </row>
    <row r="181" spans="2:69" ht="27.75" customHeight="1">
      <c r="B181" s="542"/>
      <c r="C181" s="543"/>
      <c r="D181" s="544"/>
      <c r="E181" s="545"/>
      <c r="F181" s="546"/>
      <c r="G181" s="547"/>
      <c r="H181" s="6"/>
      <c r="I181" s="533"/>
      <c r="J181" s="534"/>
      <c r="K181" s="534"/>
      <c r="L181" s="535"/>
      <c r="M181" s="527"/>
      <c r="N181" s="527"/>
      <c r="O181" s="466">
        <f t="shared" si="10"/>
        <v>0</v>
      </c>
      <c r="P181" s="467"/>
      <c r="Q181" s="467"/>
      <c r="R181" s="467"/>
      <c r="S181" s="467"/>
      <c r="T181" s="468"/>
      <c r="U181" s="469"/>
      <c r="V181" s="469"/>
      <c r="W181" s="469"/>
      <c r="X181" s="507"/>
      <c r="Y181" s="508"/>
      <c r="Z181" s="509"/>
      <c r="AA181" s="469"/>
      <c r="AB181" s="469"/>
      <c r="AC181" s="469"/>
      <c r="AD181" s="469"/>
      <c r="AE181" s="469"/>
      <c r="AF181" s="470"/>
      <c r="AK181" s="542"/>
      <c r="AL181" s="543"/>
      <c r="AM181" s="544"/>
      <c r="AN181" s="545"/>
      <c r="AO181" s="546"/>
      <c r="AP181" s="547"/>
      <c r="AQ181" s="6"/>
      <c r="AR181" s="533"/>
      <c r="AS181" s="534"/>
      <c r="AT181" s="534"/>
      <c r="AU181" s="535"/>
      <c r="AV181" s="527"/>
      <c r="AW181" s="527"/>
      <c r="AX181" s="466">
        <f t="shared" si="11"/>
        <v>0</v>
      </c>
      <c r="AY181" s="467"/>
      <c r="AZ181" s="467"/>
      <c r="BA181" s="467"/>
      <c r="BB181" s="467"/>
      <c r="BC181" s="468"/>
      <c r="BD181" s="469"/>
      <c r="BE181" s="469"/>
      <c r="BF181" s="469"/>
      <c r="BG181" s="507"/>
      <c r="BH181" s="508"/>
      <c r="BI181" s="509"/>
      <c r="BJ181" s="469"/>
      <c r="BK181" s="469"/>
      <c r="BL181" s="469"/>
      <c r="BM181" s="469"/>
      <c r="BN181" s="469"/>
      <c r="BO181" s="470"/>
    </row>
    <row r="182" spans="2:69" ht="27.75" customHeight="1">
      <c r="B182" s="542"/>
      <c r="C182" s="543"/>
      <c r="D182" s="544"/>
      <c r="E182" s="545"/>
      <c r="F182" s="546"/>
      <c r="G182" s="547"/>
      <c r="H182" s="6"/>
      <c r="I182" s="533"/>
      <c r="J182" s="534"/>
      <c r="K182" s="534"/>
      <c r="L182" s="535"/>
      <c r="M182" s="527"/>
      <c r="N182" s="527"/>
      <c r="O182" s="466">
        <f t="shared" si="10"/>
        <v>0</v>
      </c>
      <c r="P182" s="467"/>
      <c r="Q182" s="467"/>
      <c r="R182" s="467"/>
      <c r="S182" s="467"/>
      <c r="T182" s="468"/>
      <c r="U182" s="523"/>
      <c r="V182" s="523"/>
      <c r="W182" s="523"/>
      <c r="X182" s="466"/>
      <c r="Y182" s="467"/>
      <c r="Z182" s="468"/>
      <c r="AA182" s="469"/>
      <c r="AB182" s="469"/>
      <c r="AC182" s="469"/>
      <c r="AD182" s="469"/>
      <c r="AE182" s="469"/>
      <c r="AF182" s="470"/>
      <c r="AK182" s="542"/>
      <c r="AL182" s="543"/>
      <c r="AM182" s="544"/>
      <c r="AN182" s="545"/>
      <c r="AO182" s="546"/>
      <c r="AP182" s="547"/>
      <c r="AQ182" s="6"/>
      <c r="AR182" s="533"/>
      <c r="AS182" s="534"/>
      <c r="AT182" s="534"/>
      <c r="AU182" s="535"/>
      <c r="AV182" s="527"/>
      <c r="AW182" s="527"/>
      <c r="AX182" s="466">
        <f t="shared" si="11"/>
        <v>0</v>
      </c>
      <c r="AY182" s="467"/>
      <c r="AZ182" s="467"/>
      <c r="BA182" s="467"/>
      <c r="BB182" s="467"/>
      <c r="BC182" s="468"/>
      <c r="BD182" s="523"/>
      <c r="BE182" s="523"/>
      <c r="BF182" s="523"/>
      <c r="BG182" s="466"/>
      <c r="BH182" s="467"/>
      <c r="BI182" s="468"/>
      <c r="BJ182" s="469"/>
      <c r="BK182" s="469"/>
      <c r="BL182" s="469"/>
      <c r="BM182" s="469"/>
      <c r="BN182" s="469"/>
      <c r="BO182" s="470"/>
    </row>
    <row r="183" spans="2:69" ht="27.75" customHeight="1">
      <c r="B183" s="549"/>
      <c r="C183" s="550"/>
      <c r="D183" s="543"/>
      <c r="E183" s="545"/>
      <c r="F183" s="546"/>
      <c r="G183" s="547"/>
      <c r="H183" s="6"/>
      <c r="I183" s="551"/>
      <c r="J183" s="552"/>
      <c r="K183" s="552"/>
      <c r="L183" s="553"/>
      <c r="M183" s="554"/>
      <c r="N183" s="555"/>
      <c r="O183" s="466">
        <f t="shared" si="10"/>
        <v>0</v>
      </c>
      <c r="P183" s="467"/>
      <c r="Q183" s="467"/>
      <c r="R183" s="467"/>
      <c r="S183" s="467"/>
      <c r="T183" s="468"/>
      <c r="U183" s="523"/>
      <c r="V183" s="523"/>
      <c r="W183" s="523"/>
      <c r="X183" s="466"/>
      <c r="Y183" s="467"/>
      <c r="Z183" s="468"/>
      <c r="AA183" s="469"/>
      <c r="AB183" s="469"/>
      <c r="AC183" s="469"/>
      <c r="AD183" s="469"/>
      <c r="AE183" s="469"/>
      <c r="AF183" s="470"/>
      <c r="AK183" s="549"/>
      <c r="AL183" s="550"/>
      <c r="AM183" s="543"/>
      <c r="AN183" s="545"/>
      <c r="AO183" s="546"/>
      <c r="AP183" s="547"/>
      <c r="AQ183" s="6"/>
      <c r="AR183" s="551"/>
      <c r="AS183" s="552"/>
      <c r="AT183" s="552"/>
      <c r="AU183" s="553"/>
      <c r="AV183" s="554"/>
      <c r="AW183" s="555"/>
      <c r="AX183" s="466">
        <f t="shared" si="11"/>
        <v>0</v>
      </c>
      <c r="AY183" s="467"/>
      <c r="AZ183" s="467"/>
      <c r="BA183" s="467"/>
      <c r="BB183" s="467"/>
      <c r="BC183" s="468"/>
      <c r="BD183" s="523"/>
      <c r="BE183" s="523"/>
      <c r="BF183" s="523"/>
      <c r="BG183" s="466"/>
      <c r="BH183" s="467"/>
      <c r="BI183" s="468"/>
      <c r="BJ183" s="469"/>
      <c r="BK183" s="469"/>
      <c r="BL183" s="469"/>
      <c r="BM183" s="469"/>
      <c r="BN183" s="469"/>
      <c r="BO183" s="470"/>
    </row>
    <row r="184" spans="2:69" ht="27.75" customHeight="1">
      <c r="B184" s="542"/>
      <c r="C184" s="543"/>
      <c r="D184" s="544"/>
      <c r="E184" s="545"/>
      <c r="F184" s="546"/>
      <c r="G184" s="547"/>
      <c r="H184" s="6"/>
      <c r="I184" s="533"/>
      <c r="J184" s="534"/>
      <c r="K184" s="534"/>
      <c r="L184" s="535"/>
      <c r="M184" s="527"/>
      <c r="N184" s="527"/>
      <c r="O184" s="466">
        <f t="shared" si="10"/>
        <v>0</v>
      </c>
      <c r="P184" s="467"/>
      <c r="Q184" s="467"/>
      <c r="R184" s="467"/>
      <c r="S184" s="467"/>
      <c r="T184" s="468"/>
      <c r="U184" s="523"/>
      <c r="V184" s="523"/>
      <c r="W184" s="523"/>
      <c r="X184" s="466"/>
      <c r="Y184" s="467"/>
      <c r="Z184" s="468"/>
      <c r="AA184" s="469"/>
      <c r="AB184" s="469"/>
      <c r="AC184" s="469"/>
      <c r="AD184" s="469"/>
      <c r="AE184" s="469"/>
      <c r="AF184" s="470"/>
      <c r="AK184" s="542"/>
      <c r="AL184" s="543"/>
      <c r="AM184" s="544"/>
      <c r="AN184" s="545"/>
      <c r="AO184" s="546"/>
      <c r="AP184" s="547"/>
      <c r="AQ184" s="6"/>
      <c r="AR184" s="533"/>
      <c r="AS184" s="534"/>
      <c r="AT184" s="534"/>
      <c r="AU184" s="535"/>
      <c r="AV184" s="527"/>
      <c r="AW184" s="527"/>
      <c r="AX184" s="466">
        <f t="shared" si="11"/>
        <v>0</v>
      </c>
      <c r="AY184" s="467"/>
      <c r="AZ184" s="467"/>
      <c r="BA184" s="467"/>
      <c r="BB184" s="467"/>
      <c r="BC184" s="468"/>
      <c r="BD184" s="523"/>
      <c r="BE184" s="523"/>
      <c r="BF184" s="523"/>
      <c r="BG184" s="466"/>
      <c r="BH184" s="467"/>
      <c r="BI184" s="468"/>
      <c r="BJ184" s="469"/>
      <c r="BK184" s="469"/>
      <c r="BL184" s="469"/>
      <c r="BM184" s="469"/>
      <c r="BN184" s="469"/>
      <c r="BO184" s="470"/>
    </row>
    <row r="185" spans="2:69" ht="27.75" customHeight="1">
      <c r="B185" s="549"/>
      <c r="C185" s="550"/>
      <c r="D185" s="543"/>
      <c r="E185" s="545"/>
      <c r="F185" s="546"/>
      <c r="G185" s="547"/>
      <c r="H185" s="6"/>
      <c r="I185" s="551"/>
      <c r="J185" s="552"/>
      <c r="K185" s="552"/>
      <c r="L185" s="553"/>
      <c r="M185" s="554"/>
      <c r="N185" s="555"/>
      <c r="O185" s="466">
        <f t="shared" si="10"/>
        <v>0</v>
      </c>
      <c r="P185" s="467"/>
      <c r="Q185" s="467"/>
      <c r="R185" s="467"/>
      <c r="S185" s="467"/>
      <c r="T185" s="468"/>
      <c r="U185" s="523"/>
      <c r="V185" s="523"/>
      <c r="W185" s="523"/>
      <c r="X185" s="466"/>
      <c r="Y185" s="467"/>
      <c r="Z185" s="468"/>
      <c r="AA185" s="469"/>
      <c r="AB185" s="469"/>
      <c r="AC185" s="469"/>
      <c r="AD185" s="469"/>
      <c r="AE185" s="469"/>
      <c r="AF185" s="470"/>
      <c r="AK185" s="549"/>
      <c r="AL185" s="550"/>
      <c r="AM185" s="543"/>
      <c r="AN185" s="545"/>
      <c r="AO185" s="546"/>
      <c r="AP185" s="547"/>
      <c r="AQ185" s="6"/>
      <c r="AR185" s="551"/>
      <c r="AS185" s="552"/>
      <c r="AT185" s="552"/>
      <c r="AU185" s="553"/>
      <c r="AV185" s="554"/>
      <c r="AW185" s="555"/>
      <c r="AX185" s="466">
        <f t="shared" si="11"/>
        <v>0</v>
      </c>
      <c r="AY185" s="467"/>
      <c r="AZ185" s="467"/>
      <c r="BA185" s="467"/>
      <c r="BB185" s="467"/>
      <c r="BC185" s="468"/>
      <c r="BD185" s="523"/>
      <c r="BE185" s="523"/>
      <c r="BF185" s="523"/>
      <c r="BG185" s="466"/>
      <c r="BH185" s="467"/>
      <c r="BI185" s="468"/>
      <c r="BJ185" s="469"/>
      <c r="BK185" s="469"/>
      <c r="BL185" s="469"/>
      <c r="BM185" s="469"/>
      <c r="BN185" s="469"/>
      <c r="BO185" s="470"/>
    </row>
    <row r="186" spans="2:69" ht="27.75" customHeight="1">
      <c r="B186" s="549"/>
      <c r="C186" s="550"/>
      <c r="D186" s="543"/>
      <c r="E186" s="545"/>
      <c r="F186" s="546"/>
      <c r="G186" s="547"/>
      <c r="H186" s="6"/>
      <c r="I186" s="551"/>
      <c r="J186" s="552"/>
      <c r="K186" s="552"/>
      <c r="L186" s="553"/>
      <c r="M186" s="554"/>
      <c r="N186" s="555"/>
      <c r="O186" s="466">
        <f>PRODUCT(H186,J186,M186)</f>
        <v>0</v>
      </c>
      <c r="P186" s="467"/>
      <c r="Q186" s="467"/>
      <c r="R186" s="467"/>
      <c r="S186" s="467"/>
      <c r="T186" s="468"/>
      <c r="U186" s="523"/>
      <c r="V186" s="523"/>
      <c r="W186" s="523"/>
      <c r="X186" s="466"/>
      <c r="Y186" s="467"/>
      <c r="Z186" s="468"/>
      <c r="AA186" s="469"/>
      <c r="AB186" s="469"/>
      <c r="AC186" s="469"/>
      <c r="AD186" s="469"/>
      <c r="AE186" s="469"/>
      <c r="AF186" s="470"/>
      <c r="AK186" s="549"/>
      <c r="AL186" s="550"/>
      <c r="AM186" s="543"/>
      <c r="AN186" s="545"/>
      <c r="AO186" s="546"/>
      <c r="AP186" s="547"/>
      <c r="AQ186" s="6"/>
      <c r="AR186" s="551"/>
      <c r="AS186" s="552"/>
      <c r="AT186" s="552"/>
      <c r="AU186" s="553"/>
      <c r="AV186" s="554"/>
      <c r="AW186" s="555"/>
      <c r="AX186" s="466">
        <f>PRODUCT(AQ186,AS186,AV186)</f>
        <v>0</v>
      </c>
      <c r="AY186" s="467"/>
      <c r="AZ186" s="467"/>
      <c r="BA186" s="467"/>
      <c r="BB186" s="467"/>
      <c r="BC186" s="468"/>
      <c r="BD186" s="523"/>
      <c r="BE186" s="523"/>
      <c r="BF186" s="523"/>
      <c r="BG186" s="466"/>
      <c r="BH186" s="467"/>
      <c r="BI186" s="468"/>
      <c r="BJ186" s="469"/>
      <c r="BK186" s="469"/>
      <c r="BL186" s="469"/>
      <c r="BM186" s="469"/>
      <c r="BN186" s="469"/>
      <c r="BO186" s="470"/>
    </row>
    <row r="187" spans="2:69" ht="27.75" customHeight="1">
      <c r="B187" s="549"/>
      <c r="C187" s="550"/>
      <c r="D187" s="543"/>
      <c r="E187" s="545"/>
      <c r="F187" s="546"/>
      <c r="G187" s="547"/>
      <c r="H187" s="6"/>
      <c r="I187" s="551"/>
      <c r="J187" s="552"/>
      <c r="K187" s="552"/>
      <c r="L187" s="553"/>
      <c r="M187" s="554"/>
      <c r="N187" s="555"/>
      <c r="O187" s="466">
        <f>PRODUCT(H187,J187,M187)</f>
        <v>0</v>
      </c>
      <c r="P187" s="467"/>
      <c r="Q187" s="467"/>
      <c r="R187" s="467"/>
      <c r="S187" s="467"/>
      <c r="T187" s="468"/>
      <c r="U187" s="523"/>
      <c r="V187" s="523"/>
      <c r="W187" s="523"/>
      <c r="X187" s="466"/>
      <c r="Y187" s="467"/>
      <c r="Z187" s="468"/>
      <c r="AA187" s="469"/>
      <c r="AB187" s="469"/>
      <c r="AC187" s="469"/>
      <c r="AD187" s="469"/>
      <c r="AE187" s="469"/>
      <c r="AF187" s="470"/>
      <c r="AK187" s="549"/>
      <c r="AL187" s="550"/>
      <c r="AM187" s="543"/>
      <c r="AN187" s="545"/>
      <c r="AO187" s="546"/>
      <c r="AP187" s="547"/>
      <c r="AQ187" s="6"/>
      <c r="AR187" s="551"/>
      <c r="AS187" s="552"/>
      <c r="AT187" s="552"/>
      <c r="AU187" s="553"/>
      <c r="AV187" s="554"/>
      <c r="AW187" s="555"/>
      <c r="AX187" s="466">
        <f>PRODUCT(AQ187,AS187,AV187)</f>
        <v>0</v>
      </c>
      <c r="AY187" s="467"/>
      <c r="AZ187" s="467"/>
      <c r="BA187" s="467"/>
      <c r="BB187" s="467"/>
      <c r="BC187" s="468"/>
      <c r="BD187" s="523"/>
      <c r="BE187" s="523"/>
      <c r="BF187" s="523"/>
      <c r="BG187" s="466"/>
      <c r="BH187" s="467"/>
      <c r="BI187" s="468"/>
      <c r="BJ187" s="469"/>
      <c r="BK187" s="469"/>
      <c r="BL187" s="469"/>
      <c r="BM187" s="469"/>
      <c r="BN187" s="469"/>
      <c r="BO187" s="470"/>
    </row>
    <row r="188" spans="2:69" ht="27.75" customHeight="1">
      <c r="B188" s="549"/>
      <c r="C188" s="550"/>
      <c r="D188" s="543"/>
      <c r="E188" s="545"/>
      <c r="F188" s="546"/>
      <c r="G188" s="547"/>
      <c r="H188" s="6"/>
      <c r="I188" s="551"/>
      <c r="J188" s="552"/>
      <c r="K188" s="552"/>
      <c r="L188" s="553"/>
      <c r="M188" s="554"/>
      <c r="N188" s="555"/>
      <c r="O188" s="466">
        <f>PRODUCT(H188,J188,M188)</f>
        <v>0</v>
      </c>
      <c r="P188" s="467"/>
      <c r="Q188" s="467"/>
      <c r="R188" s="467"/>
      <c r="S188" s="467"/>
      <c r="T188" s="468"/>
      <c r="U188" s="523"/>
      <c r="V188" s="523"/>
      <c r="W188" s="523"/>
      <c r="X188" s="466"/>
      <c r="Y188" s="467"/>
      <c r="Z188" s="468"/>
      <c r="AA188" s="469"/>
      <c r="AB188" s="469"/>
      <c r="AC188" s="469"/>
      <c r="AD188" s="469"/>
      <c r="AE188" s="469"/>
      <c r="AF188" s="470"/>
      <c r="AK188" s="549"/>
      <c r="AL188" s="550"/>
      <c r="AM188" s="543"/>
      <c r="AN188" s="545"/>
      <c r="AO188" s="546"/>
      <c r="AP188" s="547"/>
      <c r="AQ188" s="6"/>
      <c r="AR188" s="551"/>
      <c r="AS188" s="552"/>
      <c r="AT188" s="552"/>
      <c r="AU188" s="553"/>
      <c r="AV188" s="554"/>
      <c r="AW188" s="555"/>
      <c r="AX188" s="466">
        <f>PRODUCT(AQ188,AS188,AV188)</f>
        <v>0</v>
      </c>
      <c r="AY188" s="467"/>
      <c r="AZ188" s="467"/>
      <c r="BA188" s="467"/>
      <c r="BB188" s="467"/>
      <c r="BC188" s="468"/>
      <c r="BD188" s="523"/>
      <c r="BE188" s="523"/>
      <c r="BF188" s="523"/>
      <c r="BG188" s="466"/>
      <c r="BH188" s="467"/>
      <c r="BI188" s="468"/>
      <c r="BJ188" s="469"/>
      <c r="BK188" s="469"/>
      <c r="BL188" s="469"/>
      <c r="BM188" s="469"/>
      <c r="BN188" s="469"/>
      <c r="BO188" s="470"/>
    </row>
    <row r="189" spans="2:69" ht="27.75" customHeight="1">
      <c r="B189" s="549"/>
      <c r="C189" s="550"/>
      <c r="D189" s="543"/>
      <c r="E189" s="545"/>
      <c r="F189" s="546"/>
      <c r="G189" s="547"/>
      <c r="H189" s="6"/>
      <c r="I189" s="551"/>
      <c r="J189" s="552"/>
      <c r="K189" s="552"/>
      <c r="L189" s="553"/>
      <c r="M189" s="554"/>
      <c r="N189" s="555"/>
      <c r="O189" s="466">
        <f>PRODUCT(H189,J189,M189)</f>
        <v>0</v>
      </c>
      <c r="P189" s="467"/>
      <c r="Q189" s="467"/>
      <c r="R189" s="467"/>
      <c r="S189" s="467"/>
      <c r="T189" s="468"/>
      <c r="U189" s="523"/>
      <c r="V189" s="523"/>
      <c r="W189" s="523"/>
      <c r="X189" s="466"/>
      <c r="Y189" s="467"/>
      <c r="Z189" s="468"/>
      <c r="AA189" s="469"/>
      <c r="AB189" s="469"/>
      <c r="AC189" s="469"/>
      <c r="AD189" s="469"/>
      <c r="AE189" s="469"/>
      <c r="AF189" s="470"/>
      <c r="AG189" s="9"/>
      <c r="AH189" s="9"/>
      <c r="AK189" s="549"/>
      <c r="AL189" s="550"/>
      <c r="AM189" s="543"/>
      <c r="AN189" s="545"/>
      <c r="AO189" s="546"/>
      <c r="AP189" s="547"/>
      <c r="AQ189" s="6"/>
      <c r="AR189" s="551"/>
      <c r="AS189" s="552"/>
      <c r="AT189" s="552"/>
      <c r="AU189" s="553"/>
      <c r="AV189" s="554"/>
      <c r="AW189" s="555"/>
      <c r="AX189" s="466">
        <f>PRODUCT(AQ189,AS189,AV189)</f>
        <v>0</v>
      </c>
      <c r="AY189" s="467"/>
      <c r="AZ189" s="467"/>
      <c r="BA189" s="467"/>
      <c r="BB189" s="467"/>
      <c r="BC189" s="468"/>
      <c r="BD189" s="523"/>
      <c r="BE189" s="523"/>
      <c r="BF189" s="523"/>
      <c r="BG189" s="466"/>
      <c r="BH189" s="467"/>
      <c r="BI189" s="468"/>
      <c r="BJ189" s="469"/>
      <c r="BK189" s="469"/>
      <c r="BL189" s="469"/>
      <c r="BM189" s="469"/>
      <c r="BN189" s="469"/>
      <c r="BO189" s="470"/>
      <c r="BP189" s="9"/>
      <c r="BQ189" s="9"/>
    </row>
    <row r="190" spans="2:69" ht="16.5" customHeight="1">
      <c r="B190" s="476" t="s">
        <v>177</v>
      </c>
      <c r="C190" s="477"/>
      <c r="D190" s="478"/>
      <c r="E190" s="478"/>
      <c r="F190" s="478"/>
      <c r="G190" s="478"/>
      <c r="H190" s="478"/>
      <c r="I190" s="478"/>
      <c r="J190" s="478"/>
      <c r="K190" s="478"/>
      <c r="L190" s="478"/>
      <c r="M190" s="478"/>
      <c r="N190" s="478"/>
      <c r="O190" s="482">
        <f>SUM(O176:T189)</f>
        <v>0</v>
      </c>
      <c r="P190" s="483"/>
      <c r="Q190" s="483"/>
      <c r="R190" s="483"/>
      <c r="S190" s="483"/>
      <c r="T190" s="484"/>
      <c r="U190" s="488">
        <f>SUM(U176:W189)</f>
        <v>0</v>
      </c>
      <c r="V190" s="488"/>
      <c r="W190" s="488"/>
      <c r="X190" s="488">
        <f>SUM(X176:Z189)</f>
        <v>0</v>
      </c>
      <c r="Y190" s="488"/>
      <c r="Z190" s="488"/>
      <c r="AA190" s="488">
        <f>SUM(AA176:AD189)</f>
        <v>0</v>
      </c>
      <c r="AB190" s="488"/>
      <c r="AC190" s="488"/>
      <c r="AD190" s="488"/>
      <c r="AE190" s="462">
        <f>SUM(AE176:AF189)</f>
        <v>0</v>
      </c>
      <c r="AF190" s="463"/>
      <c r="AG190" s="561" t="s">
        <v>178</v>
      </c>
      <c r="AH190" s="474" t="str">
        <f>IF(U190+X190+AA190+AE190=O190,"ＯＫ","計算が間違っています")</f>
        <v>ＯＫ</v>
      </c>
      <c r="AK190" s="476" t="s">
        <v>177</v>
      </c>
      <c r="AL190" s="477"/>
      <c r="AM190" s="478"/>
      <c r="AN190" s="478"/>
      <c r="AO190" s="478"/>
      <c r="AP190" s="478"/>
      <c r="AQ190" s="478"/>
      <c r="AR190" s="478"/>
      <c r="AS190" s="478"/>
      <c r="AT190" s="478"/>
      <c r="AU190" s="478"/>
      <c r="AV190" s="478"/>
      <c r="AW190" s="478"/>
      <c r="AX190" s="482">
        <f>SUM(AX176:BC189)</f>
        <v>0</v>
      </c>
      <c r="AY190" s="483"/>
      <c r="AZ190" s="483"/>
      <c r="BA190" s="483"/>
      <c r="BB190" s="483"/>
      <c r="BC190" s="484"/>
      <c r="BD190" s="488">
        <f>SUM(BD176:BF189)</f>
        <v>0</v>
      </c>
      <c r="BE190" s="488"/>
      <c r="BF190" s="488"/>
      <c r="BG190" s="488">
        <f>SUM(BG176:BI189)</f>
        <v>0</v>
      </c>
      <c r="BH190" s="488"/>
      <c r="BI190" s="488"/>
      <c r="BJ190" s="488">
        <f>SUM(BJ176:BM189)</f>
        <v>0</v>
      </c>
      <c r="BK190" s="488"/>
      <c r="BL190" s="488"/>
      <c r="BM190" s="488"/>
      <c r="BN190" s="462">
        <f>SUM(BN176:BO189)</f>
        <v>0</v>
      </c>
      <c r="BO190" s="463"/>
      <c r="BP190" s="561" t="s">
        <v>178</v>
      </c>
      <c r="BQ190" s="474" t="str">
        <f>IF(BD190+BG190+BJ190+BN190=AX190,"ＯＫ","計算が間違っています")</f>
        <v>ＯＫ</v>
      </c>
    </row>
    <row r="191" spans="2:69" ht="23.25" customHeight="1">
      <c r="B191" s="479"/>
      <c r="C191" s="480"/>
      <c r="D191" s="481"/>
      <c r="E191" s="481"/>
      <c r="F191" s="481"/>
      <c r="G191" s="481"/>
      <c r="H191" s="481"/>
      <c r="I191" s="481"/>
      <c r="J191" s="481"/>
      <c r="K191" s="481"/>
      <c r="L191" s="481"/>
      <c r="M191" s="481"/>
      <c r="N191" s="481"/>
      <c r="O191" s="485"/>
      <c r="P191" s="486"/>
      <c r="Q191" s="486"/>
      <c r="R191" s="486"/>
      <c r="S191" s="486"/>
      <c r="T191" s="487"/>
      <c r="U191" s="489"/>
      <c r="V191" s="489"/>
      <c r="W191" s="489"/>
      <c r="X191" s="489"/>
      <c r="Y191" s="489"/>
      <c r="Z191" s="489"/>
      <c r="AA191" s="489"/>
      <c r="AB191" s="489"/>
      <c r="AC191" s="489"/>
      <c r="AD191" s="489"/>
      <c r="AE191" s="464"/>
      <c r="AF191" s="465"/>
      <c r="AG191" s="561"/>
      <c r="AH191" s="475"/>
      <c r="AK191" s="479"/>
      <c r="AL191" s="480"/>
      <c r="AM191" s="481"/>
      <c r="AN191" s="481"/>
      <c r="AO191" s="481"/>
      <c r="AP191" s="481"/>
      <c r="AQ191" s="481"/>
      <c r="AR191" s="481"/>
      <c r="AS191" s="481"/>
      <c r="AT191" s="481"/>
      <c r="AU191" s="481"/>
      <c r="AV191" s="481"/>
      <c r="AW191" s="481"/>
      <c r="AX191" s="485"/>
      <c r="AY191" s="486"/>
      <c r="AZ191" s="486"/>
      <c r="BA191" s="486"/>
      <c r="BB191" s="486"/>
      <c r="BC191" s="487"/>
      <c r="BD191" s="489"/>
      <c r="BE191" s="489"/>
      <c r="BF191" s="489"/>
      <c r="BG191" s="489"/>
      <c r="BH191" s="489"/>
      <c r="BI191" s="489"/>
      <c r="BJ191" s="489"/>
      <c r="BK191" s="489"/>
      <c r="BL191" s="489"/>
      <c r="BM191" s="489"/>
      <c r="BN191" s="464"/>
      <c r="BO191" s="465"/>
      <c r="BP191" s="561"/>
      <c r="BQ191" s="475"/>
    </row>
    <row r="192" spans="2:69" ht="12.75" customHeight="1"/>
    <row r="193" spans="2:68" ht="20.25" customHeight="1">
      <c r="B193" s="524" t="s">
        <v>179</v>
      </c>
      <c r="C193" s="525"/>
      <c r="D193" s="525"/>
      <c r="E193" s="525"/>
      <c r="F193" s="525"/>
      <c r="G193" s="525"/>
      <c r="H193" s="525"/>
      <c r="I193" s="525"/>
      <c r="J193" s="525"/>
      <c r="K193" s="525"/>
      <c r="L193" s="525"/>
      <c r="M193" s="525"/>
      <c r="N193" s="525"/>
      <c r="O193" s="525"/>
      <c r="P193" s="525"/>
      <c r="Q193" s="525"/>
      <c r="R193" s="525"/>
      <c r="S193" s="525"/>
      <c r="T193" s="525"/>
      <c r="U193" s="525"/>
      <c r="V193" s="525"/>
      <c r="W193" s="526"/>
      <c r="X193" s="502" t="s">
        <v>180</v>
      </c>
      <c r="Y193" s="503"/>
      <c r="Z193" s="503"/>
      <c r="AA193" s="503"/>
      <c r="AB193" s="504"/>
      <c r="AC193" s="505" t="s">
        <v>71</v>
      </c>
      <c r="AD193" s="503"/>
      <c r="AE193" s="503"/>
      <c r="AF193" s="506"/>
      <c r="AK193" s="524" t="s">
        <v>179</v>
      </c>
      <c r="AL193" s="525"/>
      <c r="AM193" s="525"/>
      <c r="AN193" s="525"/>
      <c r="AO193" s="525"/>
      <c r="AP193" s="525"/>
      <c r="AQ193" s="525"/>
      <c r="AR193" s="525"/>
      <c r="AS193" s="525"/>
      <c r="AT193" s="525"/>
      <c r="AU193" s="525"/>
      <c r="AV193" s="525"/>
      <c r="AW193" s="525"/>
      <c r="AX193" s="525"/>
      <c r="AY193" s="525"/>
      <c r="AZ193" s="525"/>
      <c r="BA193" s="525"/>
      <c r="BB193" s="525"/>
      <c r="BC193" s="525"/>
      <c r="BD193" s="525"/>
      <c r="BE193" s="525"/>
      <c r="BF193" s="526"/>
      <c r="BG193" s="502" t="s">
        <v>180</v>
      </c>
      <c r="BH193" s="503"/>
      <c r="BI193" s="503"/>
      <c r="BJ193" s="503"/>
      <c r="BK193" s="504"/>
      <c r="BL193" s="505" t="s">
        <v>71</v>
      </c>
      <c r="BM193" s="503"/>
      <c r="BN193" s="503"/>
      <c r="BO193" s="506"/>
    </row>
    <row r="194" spans="2:68" ht="28.5" customHeight="1">
      <c r="B194" s="557"/>
      <c r="C194" s="510"/>
      <c r="D194" s="510"/>
      <c r="E194" s="510"/>
      <c r="F194" s="510"/>
      <c r="G194" s="510"/>
      <c r="H194" s="510"/>
      <c r="I194" s="510"/>
      <c r="J194" s="510"/>
      <c r="K194" s="510"/>
      <c r="L194" s="510"/>
      <c r="M194" s="510"/>
      <c r="N194" s="510"/>
      <c r="O194" s="510"/>
      <c r="P194" s="510"/>
      <c r="Q194" s="510"/>
      <c r="R194" s="510"/>
      <c r="S194" s="510"/>
      <c r="T194" s="510"/>
      <c r="U194" s="510"/>
      <c r="V194" s="510"/>
      <c r="W194" s="511"/>
      <c r="X194" s="514"/>
      <c r="Y194" s="515"/>
      <c r="Z194" s="515"/>
      <c r="AA194" s="515"/>
      <c r="AB194" s="516"/>
      <c r="AC194" s="471"/>
      <c r="AD194" s="472"/>
      <c r="AE194" s="472"/>
      <c r="AF194" s="473"/>
      <c r="AK194" s="557"/>
      <c r="AL194" s="510"/>
      <c r="AM194" s="510"/>
      <c r="AN194" s="510"/>
      <c r="AO194" s="510"/>
      <c r="AP194" s="510"/>
      <c r="AQ194" s="510"/>
      <c r="AR194" s="510"/>
      <c r="AS194" s="510"/>
      <c r="AT194" s="510"/>
      <c r="AU194" s="510"/>
      <c r="AV194" s="510"/>
      <c r="AW194" s="510"/>
      <c r="AX194" s="510"/>
      <c r="AY194" s="510"/>
      <c r="AZ194" s="510"/>
      <c r="BA194" s="510"/>
      <c r="BB194" s="510"/>
      <c r="BC194" s="510"/>
      <c r="BD194" s="510"/>
      <c r="BE194" s="510"/>
      <c r="BF194" s="511"/>
      <c r="BG194" s="514"/>
      <c r="BH194" s="515"/>
      <c r="BI194" s="515"/>
      <c r="BJ194" s="515"/>
      <c r="BK194" s="516"/>
      <c r="BL194" s="471"/>
      <c r="BM194" s="472"/>
      <c r="BN194" s="472"/>
      <c r="BO194" s="473"/>
    </row>
    <row r="195" spans="2:68" ht="28.5" customHeight="1">
      <c r="B195" s="557"/>
      <c r="C195" s="510"/>
      <c r="D195" s="510"/>
      <c r="E195" s="510"/>
      <c r="F195" s="510"/>
      <c r="G195" s="510"/>
      <c r="H195" s="510"/>
      <c r="I195" s="510"/>
      <c r="J195" s="510"/>
      <c r="K195" s="510"/>
      <c r="L195" s="510"/>
      <c r="M195" s="510"/>
      <c r="N195" s="510"/>
      <c r="O195" s="510"/>
      <c r="P195" s="510"/>
      <c r="Q195" s="510"/>
      <c r="R195" s="510"/>
      <c r="S195" s="510"/>
      <c r="T195" s="510"/>
      <c r="U195" s="510"/>
      <c r="V195" s="510"/>
      <c r="W195" s="511"/>
      <c r="X195" s="514"/>
      <c r="Y195" s="515"/>
      <c r="Z195" s="515"/>
      <c r="AA195" s="515"/>
      <c r="AB195" s="516"/>
      <c r="AC195" s="471"/>
      <c r="AD195" s="472"/>
      <c r="AE195" s="472"/>
      <c r="AF195" s="473"/>
      <c r="AK195" s="557"/>
      <c r="AL195" s="510"/>
      <c r="AM195" s="510"/>
      <c r="AN195" s="510"/>
      <c r="AO195" s="510"/>
      <c r="AP195" s="510"/>
      <c r="AQ195" s="510"/>
      <c r="AR195" s="510"/>
      <c r="AS195" s="510"/>
      <c r="AT195" s="510"/>
      <c r="AU195" s="510"/>
      <c r="AV195" s="510"/>
      <c r="AW195" s="510"/>
      <c r="AX195" s="510"/>
      <c r="AY195" s="510"/>
      <c r="AZ195" s="510"/>
      <c r="BA195" s="510"/>
      <c r="BB195" s="510"/>
      <c r="BC195" s="510"/>
      <c r="BD195" s="510"/>
      <c r="BE195" s="510"/>
      <c r="BF195" s="511"/>
      <c r="BG195" s="514"/>
      <c r="BH195" s="515"/>
      <c r="BI195" s="515"/>
      <c r="BJ195" s="515"/>
      <c r="BK195" s="516"/>
      <c r="BL195" s="471"/>
      <c r="BM195" s="472"/>
      <c r="BN195" s="472"/>
      <c r="BO195" s="473"/>
    </row>
    <row r="196" spans="2:68" ht="28.5" customHeight="1">
      <c r="B196" s="557"/>
      <c r="C196" s="510"/>
      <c r="D196" s="510"/>
      <c r="E196" s="510"/>
      <c r="F196" s="510"/>
      <c r="G196" s="510"/>
      <c r="H196" s="510"/>
      <c r="I196" s="510"/>
      <c r="J196" s="510"/>
      <c r="K196" s="510"/>
      <c r="L196" s="510"/>
      <c r="M196" s="510"/>
      <c r="N196" s="510"/>
      <c r="O196" s="510"/>
      <c r="P196" s="510"/>
      <c r="Q196" s="510"/>
      <c r="R196" s="510"/>
      <c r="S196" s="510"/>
      <c r="T196" s="510"/>
      <c r="U196" s="510"/>
      <c r="V196" s="510"/>
      <c r="W196" s="511"/>
      <c r="X196" s="514"/>
      <c r="Y196" s="515"/>
      <c r="Z196" s="515"/>
      <c r="AA196" s="515"/>
      <c r="AB196" s="516"/>
      <c r="AC196" s="471"/>
      <c r="AD196" s="472"/>
      <c r="AE196" s="472"/>
      <c r="AF196" s="473"/>
      <c r="AK196" s="557"/>
      <c r="AL196" s="510"/>
      <c r="AM196" s="510"/>
      <c r="AN196" s="510"/>
      <c r="AO196" s="510"/>
      <c r="AP196" s="510"/>
      <c r="AQ196" s="510"/>
      <c r="AR196" s="510"/>
      <c r="AS196" s="510"/>
      <c r="AT196" s="510"/>
      <c r="AU196" s="510"/>
      <c r="AV196" s="510"/>
      <c r="AW196" s="510"/>
      <c r="AX196" s="510"/>
      <c r="AY196" s="510"/>
      <c r="AZ196" s="510"/>
      <c r="BA196" s="510"/>
      <c r="BB196" s="510"/>
      <c r="BC196" s="510"/>
      <c r="BD196" s="510"/>
      <c r="BE196" s="510"/>
      <c r="BF196" s="511"/>
      <c r="BG196" s="514"/>
      <c r="BH196" s="515"/>
      <c r="BI196" s="515"/>
      <c r="BJ196" s="515"/>
      <c r="BK196" s="516"/>
      <c r="BL196" s="471"/>
      <c r="BM196" s="472"/>
      <c r="BN196" s="472"/>
      <c r="BO196" s="473"/>
    </row>
    <row r="197" spans="2:68" ht="28.5" customHeight="1">
      <c r="B197" s="557"/>
      <c r="C197" s="510"/>
      <c r="D197" s="510"/>
      <c r="E197" s="510"/>
      <c r="F197" s="510"/>
      <c r="G197" s="510"/>
      <c r="H197" s="510"/>
      <c r="I197" s="510"/>
      <c r="J197" s="510"/>
      <c r="K197" s="510"/>
      <c r="L197" s="510"/>
      <c r="M197" s="510"/>
      <c r="N197" s="510"/>
      <c r="O197" s="510"/>
      <c r="P197" s="510"/>
      <c r="Q197" s="510"/>
      <c r="R197" s="510"/>
      <c r="S197" s="510"/>
      <c r="T197" s="510"/>
      <c r="U197" s="510"/>
      <c r="V197" s="510"/>
      <c r="W197" s="511"/>
      <c r="X197" s="514"/>
      <c r="Y197" s="515"/>
      <c r="Z197" s="515"/>
      <c r="AA197" s="515"/>
      <c r="AB197" s="516"/>
      <c r="AC197" s="471"/>
      <c r="AD197" s="472"/>
      <c r="AE197" s="472"/>
      <c r="AF197" s="473"/>
      <c r="AK197" s="557"/>
      <c r="AL197" s="510"/>
      <c r="AM197" s="510"/>
      <c r="AN197" s="510"/>
      <c r="AO197" s="510"/>
      <c r="AP197" s="510"/>
      <c r="AQ197" s="510"/>
      <c r="AR197" s="510"/>
      <c r="AS197" s="510"/>
      <c r="AT197" s="510"/>
      <c r="AU197" s="510"/>
      <c r="AV197" s="510"/>
      <c r="AW197" s="510"/>
      <c r="AX197" s="510"/>
      <c r="AY197" s="510"/>
      <c r="AZ197" s="510"/>
      <c r="BA197" s="510"/>
      <c r="BB197" s="510"/>
      <c r="BC197" s="510"/>
      <c r="BD197" s="510"/>
      <c r="BE197" s="510"/>
      <c r="BF197" s="511"/>
      <c r="BG197" s="514"/>
      <c r="BH197" s="515"/>
      <c r="BI197" s="515"/>
      <c r="BJ197" s="515"/>
      <c r="BK197" s="516"/>
      <c r="BL197" s="471"/>
      <c r="BM197" s="472"/>
      <c r="BN197" s="472"/>
      <c r="BO197" s="473"/>
    </row>
    <row r="198" spans="2:68" ht="28.5" customHeight="1">
      <c r="B198" s="558"/>
      <c r="C198" s="512"/>
      <c r="D198" s="512"/>
      <c r="E198" s="512"/>
      <c r="F198" s="512"/>
      <c r="G198" s="512"/>
      <c r="H198" s="512"/>
      <c r="I198" s="512"/>
      <c r="J198" s="512"/>
      <c r="K198" s="512"/>
      <c r="L198" s="512"/>
      <c r="M198" s="512"/>
      <c r="N198" s="512"/>
      <c r="O198" s="512"/>
      <c r="P198" s="512"/>
      <c r="Q198" s="512"/>
      <c r="R198" s="512"/>
      <c r="S198" s="512"/>
      <c r="T198" s="512"/>
      <c r="U198" s="512"/>
      <c r="V198" s="512"/>
      <c r="W198" s="513"/>
      <c r="X198" s="517" t="s">
        <v>177</v>
      </c>
      <c r="Y198" s="518"/>
      <c r="Z198" s="518"/>
      <c r="AA198" s="518"/>
      <c r="AB198" s="519"/>
      <c r="AC198" s="520">
        <f>SUM(AC194:AF197)</f>
        <v>0</v>
      </c>
      <c r="AD198" s="521"/>
      <c r="AE198" s="521"/>
      <c r="AF198" s="522"/>
      <c r="AK198" s="558"/>
      <c r="AL198" s="512"/>
      <c r="AM198" s="512"/>
      <c r="AN198" s="512"/>
      <c r="AO198" s="512"/>
      <c r="AP198" s="512"/>
      <c r="AQ198" s="512"/>
      <c r="AR198" s="512"/>
      <c r="AS198" s="512"/>
      <c r="AT198" s="512"/>
      <c r="AU198" s="512"/>
      <c r="AV198" s="512"/>
      <c r="AW198" s="512"/>
      <c r="AX198" s="512"/>
      <c r="AY198" s="512"/>
      <c r="AZ198" s="512"/>
      <c r="BA198" s="512"/>
      <c r="BB198" s="512"/>
      <c r="BC198" s="512"/>
      <c r="BD198" s="512"/>
      <c r="BE198" s="512"/>
      <c r="BF198" s="513"/>
      <c r="BG198" s="517" t="s">
        <v>177</v>
      </c>
      <c r="BH198" s="518"/>
      <c r="BI198" s="518"/>
      <c r="BJ198" s="518"/>
      <c r="BK198" s="519"/>
      <c r="BL198" s="520">
        <f>SUM(BL194:BO197)</f>
        <v>0</v>
      </c>
      <c r="BM198" s="521"/>
      <c r="BN198" s="521"/>
      <c r="BO198" s="522"/>
    </row>
    <row r="199" spans="2:68" ht="21.75" customHeight="1">
      <c r="D199" s="25"/>
      <c r="E199" s="586" t="str">
        <f>E166</f>
        <v>令和  年度</v>
      </c>
      <c r="F199" s="586"/>
      <c r="G199" s="586"/>
      <c r="H199" s="587" t="s">
        <v>163</v>
      </c>
      <c r="I199" s="587"/>
      <c r="J199" s="587"/>
      <c r="K199" s="587"/>
      <c r="L199" s="587"/>
      <c r="M199" s="587"/>
      <c r="N199" s="587"/>
      <c r="O199" s="587"/>
      <c r="P199" s="587"/>
      <c r="Q199" s="587"/>
      <c r="R199" s="587"/>
      <c r="S199" s="587"/>
      <c r="T199" s="578" t="s">
        <v>142</v>
      </c>
      <c r="U199" s="578"/>
      <c r="V199" s="578"/>
      <c r="W199" s="578"/>
      <c r="X199" s="578"/>
      <c r="Y199" s="578"/>
      <c r="Z199" s="578"/>
      <c r="AA199" s="578"/>
      <c r="AB199" s="578"/>
      <c r="AC199" s="25"/>
      <c r="AD199" s="25"/>
      <c r="AE199" s="25"/>
      <c r="AF199" s="25"/>
      <c r="AG199" s="1"/>
      <c r="AI199" s="1"/>
      <c r="AM199" s="25"/>
      <c r="AN199" s="586" t="str">
        <f>AN166</f>
        <v>令和  年度</v>
      </c>
      <c r="AO199" s="586"/>
      <c r="AP199" s="586"/>
      <c r="AQ199" s="587" t="s">
        <v>163</v>
      </c>
      <c r="AR199" s="587"/>
      <c r="AS199" s="587"/>
      <c r="AT199" s="587"/>
      <c r="AU199" s="587"/>
      <c r="AV199" s="587"/>
      <c r="AW199" s="587"/>
      <c r="AX199" s="587"/>
      <c r="AY199" s="587"/>
      <c r="AZ199" s="587"/>
      <c r="BA199" s="587"/>
      <c r="BB199" s="587"/>
      <c r="BC199" s="578" t="s">
        <v>142</v>
      </c>
      <c r="BD199" s="578"/>
      <c r="BE199" s="578"/>
      <c r="BF199" s="578"/>
      <c r="BG199" s="578"/>
      <c r="BH199" s="578"/>
      <c r="BI199" s="578"/>
      <c r="BJ199" s="578"/>
      <c r="BK199" s="578"/>
      <c r="BL199" s="25"/>
      <c r="BM199" s="25"/>
      <c r="BN199" s="25"/>
      <c r="BO199" s="25"/>
      <c r="BP199" s="1"/>
    </row>
    <row r="200" spans="2:68" ht="17.25" customHeight="1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I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</row>
    <row r="201" spans="2:68" ht="27" customHeight="1">
      <c r="B201" s="579" t="s">
        <v>143</v>
      </c>
      <c r="C201" s="580"/>
      <c r="D201" s="584">
        <v>7</v>
      </c>
      <c r="E201" s="585"/>
      <c r="F201" s="559" t="str">
        <f>F168</f>
        <v>　競技団体名： 福井県○○協会（連盟）</v>
      </c>
      <c r="G201" s="560"/>
      <c r="H201" s="560"/>
      <c r="I201" s="560"/>
      <c r="J201" s="560"/>
      <c r="K201" s="560"/>
      <c r="L201" s="560"/>
      <c r="M201" s="560"/>
      <c r="N201" s="560"/>
      <c r="O201" s="560"/>
      <c r="P201" s="560"/>
      <c r="Q201" s="560"/>
      <c r="R201" s="560"/>
      <c r="S201" s="560"/>
      <c r="T201" s="560"/>
      <c r="U201" s="560"/>
      <c r="V201" s="560"/>
      <c r="W201" s="560"/>
      <c r="X201" s="560"/>
      <c r="Y201" s="560"/>
      <c r="Z201" s="560"/>
      <c r="AA201" s="560"/>
      <c r="AB201" s="560"/>
      <c r="AC201" s="560"/>
      <c r="AD201" s="560"/>
      <c r="AE201" s="560"/>
      <c r="AF201" s="560"/>
      <c r="AI201" s="11"/>
      <c r="AK201" s="579" t="s">
        <v>143</v>
      </c>
      <c r="AL201" s="580"/>
      <c r="AM201" s="584">
        <v>17</v>
      </c>
      <c r="AN201" s="585"/>
      <c r="AO201" s="559" t="str">
        <f>AO168</f>
        <v>　競技団体名： 福井県○○協会（連盟）</v>
      </c>
      <c r="AP201" s="560"/>
      <c r="AQ201" s="560"/>
      <c r="AR201" s="560"/>
      <c r="AS201" s="560"/>
      <c r="AT201" s="560"/>
      <c r="AU201" s="560"/>
      <c r="AV201" s="560"/>
      <c r="AW201" s="560"/>
      <c r="AX201" s="560"/>
      <c r="AY201" s="560"/>
      <c r="AZ201" s="560"/>
      <c r="BA201" s="560"/>
      <c r="BB201" s="560"/>
      <c r="BC201" s="560"/>
      <c r="BD201" s="560"/>
      <c r="BE201" s="560"/>
      <c r="BF201" s="560"/>
      <c r="BG201" s="560"/>
      <c r="BH201" s="560"/>
      <c r="BI201" s="560"/>
      <c r="BJ201" s="560"/>
      <c r="BK201" s="560"/>
      <c r="BL201" s="560"/>
      <c r="BM201" s="560"/>
      <c r="BN201" s="560"/>
      <c r="BO201" s="560"/>
    </row>
    <row r="202" spans="2:68" ht="28.5" customHeight="1">
      <c r="B202" s="493" t="s">
        <v>144</v>
      </c>
      <c r="C202" s="494"/>
      <c r="D202" s="495"/>
      <c r="E202" s="495"/>
      <c r="F202" s="495"/>
      <c r="G202" s="581"/>
      <c r="H202" s="582"/>
      <c r="I202" s="582"/>
      <c r="J202" s="582"/>
      <c r="K202" s="582"/>
      <c r="L202" s="582"/>
      <c r="M202" s="582"/>
      <c r="N202" s="582"/>
      <c r="O202" s="582"/>
      <c r="P202" s="582"/>
      <c r="Q202" s="582"/>
      <c r="R202" s="582"/>
      <c r="S202" s="582"/>
      <c r="T202" s="582"/>
      <c r="U202" s="582"/>
      <c r="V202" s="582"/>
      <c r="W202" s="582"/>
      <c r="X202" s="582"/>
      <c r="Y202" s="582"/>
      <c r="Z202" s="582"/>
      <c r="AA202" s="582"/>
      <c r="AB202" s="582"/>
      <c r="AC202" s="582"/>
      <c r="AD202" s="582"/>
      <c r="AE202" s="582"/>
      <c r="AF202" s="583"/>
      <c r="AI202" s="11"/>
      <c r="AK202" s="493" t="s">
        <v>144</v>
      </c>
      <c r="AL202" s="494"/>
      <c r="AM202" s="495"/>
      <c r="AN202" s="495"/>
      <c r="AO202" s="495"/>
      <c r="AP202" s="581"/>
      <c r="AQ202" s="582"/>
      <c r="AR202" s="582"/>
      <c r="AS202" s="582"/>
      <c r="AT202" s="582"/>
      <c r="AU202" s="582"/>
      <c r="AV202" s="582"/>
      <c r="AW202" s="582"/>
      <c r="AX202" s="582"/>
      <c r="AY202" s="582"/>
      <c r="AZ202" s="582"/>
      <c r="BA202" s="582"/>
      <c r="BB202" s="582"/>
      <c r="BC202" s="582"/>
      <c r="BD202" s="582"/>
      <c r="BE202" s="582"/>
      <c r="BF202" s="582"/>
      <c r="BG202" s="582"/>
      <c r="BH202" s="582"/>
      <c r="BI202" s="582"/>
      <c r="BJ202" s="582"/>
      <c r="BK202" s="582"/>
      <c r="BL202" s="582"/>
      <c r="BM202" s="582"/>
      <c r="BN202" s="582"/>
      <c r="BO202" s="583"/>
    </row>
    <row r="203" spans="2:68" ht="28.5" customHeight="1">
      <c r="B203" s="493" t="s">
        <v>145</v>
      </c>
      <c r="C203" s="494"/>
      <c r="D203" s="495"/>
      <c r="E203" s="495"/>
      <c r="F203" s="495"/>
      <c r="G203" s="581"/>
      <c r="H203" s="582"/>
      <c r="I203" s="582"/>
      <c r="J203" s="582"/>
      <c r="K203" s="582"/>
      <c r="L203" s="582"/>
      <c r="M203" s="582"/>
      <c r="N203" s="582"/>
      <c r="O203" s="582"/>
      <c r="P203" s="582"/>
      <c r="Q203" s="582"/>
      <c r="R203" s="582"/>
      <c r="S203" s="582"/>
      <c r="T203" s="582"/>
      <c r="U203" s="582"/>
      <c r="V203" s="582"/>
      <c r="W203" s="582"/>
      <c r="X203" s="582"/>
      <c r="Y203" s="582"/>
      <c r="Z203" s="582"/>
      <c r="AA203" s="582"/>
      <c r="AB203" s="582"/>
      <c r="AC203" s="582"/>
      <c r="AD203" s="582"/>
      <c r="AE203" s="582"/>
      <c r="AF203" s="583"/>
      <c r="AI203" s="11"/>
      <c r="AK203" s="493" t="s">
        <v>145</v>
      </c>
      <c r="AL203" s="494"/>
      <c r="AM203" s="495"/>
      <c r="AN203" s="495"/>
      <c r="AO203" s="495"/>
      <c r="AP203" s="581"/>
      <c r="AQ203" s="582"/>
      <c r="AR203" s="582"/>
      <c r="AS203" s="582"/>
      <c r="AT203" s="582"/>
      <c r="AU203" s="582"/>
      <c r="AV203" s="582"/>
      <c r="AW203" s="582"/>
      <c r="AX203" s="582"/>
      <c r="AY203" s="582"/>
      <c r="AZ203" s="582"/>
      <c r="BA203" s="582"/>
      <c r="BB203" s="582"/>
      <c r="BC203" s="582"/>
      <c r="BD203" s="582"/>
      <c r="BE203" s="582"/>
      <c r="BF203" s="582"/>
      <c r="BG203" s="582"/>
      <c r="BH203" s="582"/>
      <c r="BI203" s="582"/>
      <c r="BJ203" s="582"/>
      <c r="BK203" s="582"/>
      <c r="BL203" s="582"/>
      <c r="BM203" s="582"/>
      <c r="BN203" s="582"/>
      <c r="BO203" s="583"/>
    </row>
    <row r="204" spans="2:68" ht="28.5" customHeight="1">
      <c r="B204" s="493" t="s">
        <v>146</v>
      </c>
      <c r="C204" s="494"/>
      <c r="D204" s="495"/>
      <c r="E204" s="499" t="s">
        <v>147</v>
      </c>
      <c r="F204" s="500"/>
      <c r="G204" s="490"/>
      <c r="H204" s="491"/>
      <c r="I204" s="491"/>
      <c r="J204" s="491"/>
      <c r="K204" s="491"/>
      <c r="L204" s="501" t="s">
        <v>148</v>
      </c>
      <c r="M204" s="501"/>
      <c r="N204" s="501"/>
      <c r="O204" s="501"/>
      <c r="P204" s="499"/>
      <c r="Q204" s="490"/>
      <c r="R204" s="491"/>
      <c r="S204" s="491"/>
      <c r="T204" s="491"/>
      <c r="U204" s="491"/>
      <c r="V204" s="491"/>
      <c r="W204" s="491"/>
      <c r="X204" s="501" t="s">
        <v>149</v>
      </c>
      <c r="Y204" s="501"/>
      <c r="Z204" s="501"/>
      <c r="AA204" s="499"/>
      <c r="AB204" s="490"/>
      <c r="AC204" s="491"/>
      <c r="AD204" s="491"/>
      <c r="AE204" s="491"/>
      <c r="AF204" s="492"/>
      <c r="AI204" s="11"/>
      <c r="AK204" s="493" t="s">
        <v>146</v>
      </c>
      <c r="AL204" s="494"/>
      <c r="AM204" s="495"/>
      <c r="AN204" s="499" t="s">
        <v>147</v>
      </c>
      <c r="AO204" s="500"/>
      <c r="AP204" s="490"/>
      <c r="AQ204" s="491"/>
      <c r="AR204" s="491"/>
      <c r="AS204" s="491"/>
      <c r="AT204" s="491"/>
      <c r="AU204" s="501" t="s">
        <v>148</v>
      </c>
      <c r="AV204" s="501"/>
      <c r="AW204" s="501"/>
      <c r="AX204" s="501"/>
      <c r="AY204" s="499"/>
      <c r="AZ204" s="490"/>
      <c r="BA204" s="491"/>
      <c r="BB204" s="491"/>
      <c r="BC204" s="491"/>
      <c r="BD204" s="491"/>
      <c r="BE204" s="491"/>
      <c r="BF204" s="491"/>
      <c r="BG204" s="501" t="s">
        <v>149</v>
      </c>
      <c r="BH204" s="501"/>
      <c r="BI204" s="501"/>
      <c r="BJ204" s="499"/>
      <c r="BK204" s="490"/>
      <c r="BL204" s="491"/>
      <c r="BM204" s="491"/>
      <c r="BN204" s="491"/>
      <c r="BO204" s="492"/>
    </row>
    <row r="205" spans="2:68" ht="28.5" customHeight="1">
      <c r="B205" s="496"/>
      <c r="C205" s="497"/>
      <c r="D205" s="498"/>
      <c r="E205" s="538" t="s">
        <v>150</v>
      </c>
      <c r="F205" s="556"/>
      <c r="G205" s="539"/>
      <c r="H205" s="540"/>
      <c r="I205" s="540"/>
      <c r="J205" s="540"/>
      <c r="K205" s="540"/>
      <c r="L205" s="537" t="s">
        <v>151</v>
      </c>
      <c r="M205" s="537"/>
      <c r="N205" s="537"/>
      <c r="O205" s="537"/>
      <c r="P205" s="538"/>
      <c r="Q205" s="539"/>
      <c r="R205" s="540"/>
      <c r="S205" s="540"/>
      <c r="T205" s="540"/>
      <c r="U205" s="540"/>
      <c r="V205" s="540"/>
      <c r="W205" s="540"/>
      <c r="X205" s="537" t="s">
        <v>152</v>
      </c>
      <c r="Y205" s="537"/>
      <c r="Z205" s="537"/>
      <c r="AA205" s="538"/>
      <c r="AB205" s="539"/>
      <c r="AC205" s="540"/>
      <c r="AD205" s="540"/>
      <c r="AE205" s="540"/>
      <c r="AF205" s="541"/>
      <c r="AI205" s="11"/>
      <c r="AK205" s="496"/>
      <c r="AL205" s="497"/>
      <c r="AM205" s="498"/>
      <c r="AN205" s="538" t="s">
        <v>150</v>
      </c>
      <c r="AO205" s="556"/>
      <c r="AP205" s="539"/>
      <c r="AQ205" s="540"/>
      <c r="AR205" s="540"/>
      <c r="AS205" s="540"/>
      <c r="AT205" s="540"/>
      <c r="AU205" s="537" t="s">
        <v>151</v>
      </c>
      <c r="AV205" s="537"/>
      <c r="AW205" s="537"/>
      <c r="AX205" s="537"/>
      <c r="AY205" s="538"/>
      <c r="AZ205" s="539"/>
      <c r="BA205" s="540"/>
      <c r="BB205" s="540"/>
      <c r="BC205" s="540"/>
      <c r="BD205" s="540"/>
      <c r="BE205" s="540"/>
      <c r="BF205" s="540"/>
      <c r="BG205" s="537" t="s">
        <v>152</v>
      </c>
      <c r="BH205" s="537"/>
      <c r="BI205" s="537"/>
      <c r="BJ205" s="538"/>
      <c r="BK205" s="539"/>
      <c r="BL205" s="540"/>
      <c r="BM205" s="540"/>
      <c r="BN205" s="540"/>
      <c r="BO205" s="541"/>
    </row>
    <row r="206" spans="2:68" ht="13.5" customHeight="1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</row>
    <row r="207" spans="2:68" ht="21" customHeight="1">
      <c r="B207" s="566" t="s">
        <v>153</v>
      </c>
      <c r="C207" s="567"/>
      <c r="D207" s="568"/>
      <c r="E207" s="568"/>
      <c r="F207" s="568"/>
      <c r="G207" s="568"/>
      <c r="H207" s="568" t="s">
        <v>154</v>
      </c>
      <c r="I207" s="569" t="s">
        <v>155</v>
      </c>
      <c r="J207" s="570"/>
      <c r="K207" s="570"/>
      <c r="L207" s="571"/>
      <c r="M207" s="575" t="s">
        <v>156</v>
      </c>
      <c r="N207" s="575"/>
      <c r="O207" s="569" t="s">
        <v>141</v>
      </c>
      <c r="P207" s="570"/>
      <c r="Q207" s="570"/>
      <c r="R207" s="570"/>
      <c r="S207" s="570"/>
      <c r="T207" s="571"/>
      <c r="U207" s="568" t="s">
        <v>157</v>
      </c>
      <c r="V207" s="568"/>
      <c r="W207" s="568"/>
      <c r="X207" s="568"/>
      <c r="Y207" s="568"/>
      <c r="Z207" s="568"/>
      <c r="AA207" s="568"/>
      <c r="AB207" s="568"/>
      <c r="AC207" s="568"/>
      <c r="AD207" s="568"/>
      <c r="AE207" s="576"/>
      <c r="AF207" s="577"/>
      <c r="AG207" s="3"/>
      <c r="AI207" s="3"/>
      <c r="AK207" s="566" t="s">
        <v>153</v>
      </c>
      <c r="AL207" s="567"/>
      <c r="AM207" s="568"/>
      <c r="AN207" s="568"/>
      <c r="AO207" s="568"/>
      <c r="AP207" s="568"/>
      <c r="AQ207" s="568" t="s">
        <v>154</v>
      </c>
      <c r="AR207" s="569" t="s">
        <v>155</v>
      </c>
      <c r="AS207" s="570"/>
      <c r="AT207" s="570"/>
      <c r="AU207" s="571"/>
      <c r="AV207" s="575" t="s">
        <v>156</v>
      </c>
      <c r="AW207" s="575"/>
      <c r="AX207" s="569" t="s">
        <v>141</v>
      </c>
      <c r="AY207" s="570"/>
      <c r="AZ207" s="570"/>
      <c r="BA207" s="570"/>
      <c r="BB207" s="570"/>
      <c r="BC207" s="571"/>
      <c r="BD207" s="568" t="s">
        <v>157</v>
      </c>
      <c r="BE207" s="568"/>
      <c r="BF207" s="568"/>
      <c r="BG207" s="568"/>
      <c r="BH207" s="568"/>
      <c r="BI207" s="568"/>
      <c r="BJ207" s="568"/>
      <c r="BK207" s="568"/>
      <c r="BL207" s="568"/>
      <c r="BM207" s="568"/>
      <c r="BN207" s="576"/>
      <c r="BO207" s="577"/>
      <c r="BP207" s="3"/>
    </row>
    <row r="208" spans="2:68" ht="21" customHeight="1">
      <c r="B208" s="493"/>
      <c r="C208" s="494"/>
      <c r="D208" s="495"/>
      <c r="E208" s="495"/>
      <c r="F208" s="495"/>
      <c r="G208" s="495"/>
      <c r="H208" s="495"/>
      <c r="I208" s="572"/>
      <c r="J208" s="573"/>
      <c r="K208" s="573"/>
      <c r="L208" s="574"/>
      <c r="M208" s="528"/>
      <c r="N208" s="528"/>
      <c r="O208" s="572"/>
      <c r="P208" s="573"/>
      <c r="Q208" s="573"/>
      <c r="R208" s="573"/>
      <c r="S208" s="573"/>
      <c r="T208" s="574"/>
      <c r="U208" s="528" t="s">
        <v>158</v>
      </c>
      <c r="V208" s="528"/>
      <c r="W208" s="528"/>
      <c r="X208" s="529" t="s">
        <v>159</v>
      </c>
      <c r="Y208" s="530"/>
      <c r="Z208" s="531"/>
      <c r="AA208" s="528" t="s">
        <v>160</v>
      </c>
      <c r="AB208" s="528"/>
      <c r="AC208" s="528"/>
      <c r="AD208" s="528"/>
      <c r="AE208" s="529" t="s">
        <v>161</v>
      </c>
      <c r="AF208" s="532"/>
      <c r="AK208" s="493"/>
      <c r="AL208" s="494"/>
      <c r="AM208" s="495"/>
      <c r="AN208" s="495"/>
      <c r="AO208" s="495"/>
      <c r="AP208" s="495"/>
      <c r="AQ208" s="495"/>
      <c r="AR208" s="572"/>
      <c r="AS208" s="573"/>
      <c r="AT208" s="573"/>
      <c r="AU208" s="574"/>
      <c r="AV208" s="528"/>
      <c r="AW208" s="528"/>
      <c r="AX208" s="572"/>
      <c r="AY208" s="573"/>
      <c r="AZ208" s="573"/>
      <c r="BA208" s="573"/>
      <c r="BB208" s="573"/>
      <c r="BC208" s="574"/>
      <c r="BD208" s="528" t="s">
        <v>158</v>
      </c>
      <c r="BE208" s="528"/>
      <c r="BF208" s="528"/>
      <c r="BG208" s="529" t="s">
        <v>159</v>
      </c>
      <c r="BH208" s="530"/>
      <c r="BI208" s="531"/>
      <c r="BJ208" s="528" t="s">
        <v>160</v>
      </c>
      <c r="BK208" s="528"/>
      <c r="BL208" s="528"/>
      <c r="BM208" s="528"/>
      <c r="BN208" s="529" t="s">
        <v>161</v>
      </c>
      <c r="BO208" s="532"/>
    </row>
    <row r="209" spans="2:69" ht="27.75" customHeight="1">
      <c r="B209" s="542"/>
      <c r="C209" s="543"/>
      <c r="D209" s="544"/>
      <c r="E209" s="545"/>
      <c r="F209" s="546"/>
      <c r="G209" s="547"/>
      <c r="H209" s="5"/>
      <c r="I209" s="533"/>
      <c r="J209" s="534"/>
      <c r="K209" s="534"/>
      <c r="L209" s="535"/>
      <c r="M209" s="527"/>
      <c r="N209" s="527"/>
      <c r="O209" s="466">
        <f t="shared" ref="O209:O218" si="12">PRODUCT(H209,I209,M209)</f>
        <v>0</v>
      </c>
      <c r="P209" s="467"/>
      <c r="Q209" s="467"/>
      <c r="R209" s="467"/>
      <c r="S209" s="467"/>
      <c r="T209" s="468"/>
      <c r="U209" s="523"/>
      <c r="V209" s="523"/>
      <c r="W209" s="523"/>
      <c r="X209" s="466"/>
      <c r="Y209" s="467"/>
      <c r="Z209" s="468"/>
      <c r="AA209" s="469"/>
      <c r="AB209" s="469"/>
      <c r="AC209" s="469"/>
      <c r="AD209" s="469"/>
      <c r="AE209" s="469"/>
      <c r="AF209" s="470"/>
      <c r="AK209" s="542"/>
      <c r="AL209" s="543"/>
      <c r="AM209" s="544"/>
      <c r="AN209" s="545"/>
      <c r="AO209" s="546"/>
      <c r="AP209" s="547"/>
      <c r="AQ209" s="5"/>
      <c r="AR209" s="533"/>
      <c r="AS209" s="534"/>
      <c r="AT209" s="534"/>
      <c r="AU209" s="535"/>
      <c r="AV209" s="527"/>
      <c r="AW209" s="527"/>
      <c r="AX209" s="466">
        <f t="shared" ref="AX209:AX218" si="13">PRODUCT(AQ209,AR209,AV209)</f>
        <v>0</v>
      </c>
      <c r="AY209" s="467"/>
      <c r="AZ209" s="467"/>
      <c r="BA209" s="467"/>
      <c r="BB209" s="467"/>
      <c r="BC209" s="468"/>
      <c r="BD209" s="523"/>
      <c r="BE209" s="523"/>
      <c r="BF209" s="523"/>
      <c r="BG209" s="466"/>
      <c r="BH209" s="467"/>
      <c r="BI209" s="468"/>
      <c r="BJ209" s="469"/>
      <c r="BK209" s="469"/>
      <c r="BL209" s="469"/>
      <c r="BM209" s="469"/>
      <c r="BN209" s="469"/>
      <c r="BO209" s="470"/>
    </row>
    <row r="210" spans="2:69" ht="27.75" customHeight="1">
      <c r="B210" s="542"/>
      <c r="C210" s="543"/>
      <c r="D210" s="544"/>
      <c r="E210" s="548"/>
      <c r="F210" s="546"/>
      <c r="G210" s="547"/>
      <c r="H210" s="6"/>
      <c r="I210" s="533"/>
      <c r="J210" s="534"/>
      <c r="K210" s="534"/>
      <c r="L210" s="535"/>
      <c r="M210" s="527"/>
      <c r="N210" s="527"/>
      <c r="O210" s="466">
        <f t="shared" si="12"/>
        <v>0</v>
      </c>
      <c r="P210" s="467"/>
      <c r="Q210" s="467"/>
      <c r="R210" s="467"/>
      <c r="S210" s="467"/>
      <c r="T210" s="468"/>
      <c r="U210" s="523"/>
      <c r="V210" s="523"/>
      <c r="W210" s="523"/>
      <c r="X210" s="466"/>
      <c r="Y210" s="467"/>
      <c r="Z210" s="468"/>
      <c r="AA210" s="469"/>
      <c r="AB210" s="469"/>
      <c r="AC210" s="469"/>
      <c r="AD210" s="469"/>
      <c r="AE210" s="469"/>
      <c r="AF210" s="470"/>
      <c r="AK210" s="542"/>
      <c r="AL210" s="543"/>
      <c r="AM210" s="544"/>
      <c r="AN210" s="548"/>
      <c r="AO210" s="546"/>
      <c r="AP210" s="547"/>
      <c r="AQ210" s="6"/>
      <c r="AR210" s="533"/>
      <c r="AS210" s="534"/>
      <c r="AT210" s="534"/>
      <c r="AU210" s="535"/>
      <c r="AV210" s="527"/>
      <c r="AW210" s="527"/>
      <c r="AX210" s="466">
        <f t="shared" si="13"/>
        <v>0</v>
      </c>
      <c r="AY210" s="467"/>
      <c r="AZ210" s="467"/>
      <c r="BA210" s="467"/>
      <c r="BB210" s="467"/>
      <c r="BC210" s="468"/>
      <c r="BD210" s="523"/>
      <c r="BE210" s="523"/>
      <c r="BF210" s="523"/>
      <c r="BG210" s="466"/>
      <c r="BH210" s="467"/>
      <c r="BI210" s="468"/>
      <c r="BJ210" s="469"/>
      <c r="BK210" s="469"/>
      <c r="BL210" s="469"/>
      <c r="BM210" s="469"/>
      <c r="BN210" s="469"/>
      <c r="BO210" s="470"/>
    </row>
    <row r="211" spans="2:69" ht="27.75" customHeight="1">
      <c r="B211" s="542"/>
      <c r="C211" s="543"/>
      <c r="D211" s="544"/>
      <c r="E211" s="545"/>
      <c r="F211" s="546"/>
      <c r="G211" s="547"/>
      <c r="H211" s="6"/>
      <c r="I211" s="533"/>
      <c r="J211" s="534"/>
      <c r="K211" s="534"/>
      <c r="L211" s="535"/>
      <c r="M211" s="527"/>
      <c r="N211" s="527"/>
      <c r="O211" s="466">
        <f t="shared" si="12"/>
        <v>0</v>
      </c>
      <c r="P211" s="467"/>
      <c r="Q211" s="467"/>
      <c r="R211" s="467"/>
      <c r="S211" s="467"/>
      <c r="T211" s="468"/>
      <c r="U211" s="469"/>
      <c r="V211" s="469"/>
      <c r="W211" s="469"/>
      <c r="X211" s="507"/>
      <c r="Y211" s="508"/>
      <c r="Z211" s="509"/>
      <c r="AA211" s="469"/>
      <c r="AB211" s="469"/>
      <c r="AC211" s="469"/>
      <c r="AD211" s="469"/>
      <c r="AE211" s="469"/>
      <c r="AF211" s="470"/>
      <c r="AK211" s="542"/>
      <c r="AL211" s="543"/>
      <c r="AM211" s="544"/>
      <c r="AN211" s="545"/>
      <c r="AO211" s="546"/>
      <c r="AP211" s="547"/>
      <c r="AQ211" s="6"/>
      <c r="AR211" s="533"/>
      <c r="AS211" s="534"/>
      <c r="AT211" s="534"/>
      <c r="AU211" s="535"/>
      <c r="AV211" s="527"/>
      <c r="AW211" s="527"/>
      <c r="AX211" s="466">
        <f t="shared" si="13"/>
        <v>0</v>
      </c>
      <c r="AY211" s="467"/>
      <c r="AZ211" s="467"/>
      <c r="BA211" s="467"/>
      <c r="BB211" s="467"/>
      <c r="BC211" s="468"/>
      <c r="BD211" s="469"/>
      <c r="BE211" s="469"/>
      <c r="BF211" s="469"/>
      <c r="BG211" s="507"/>
      <c r="BH211" s="508"/>
      <c r="BI211" s="509"/>
      <c r="BJ211" s="469"/>
      <c r="BK211" s="469"/>
      <c r="BL211" s="469"/>
      <c r="BM211" s="469"/>
      <c r="BN211" s="469"/>
      <c r="BO211" s="470"/>
    </row>
    <row r="212" spans="2:69" ht="27.75" customHeight="1">
      <c r="B212" s="542"/>
      <c r="C212" s="543"/>
      <c r="D212" s="544"/>
      <c r="E212" s="562"/>
      <c r="F212" s="563"/>
      <c r="G212" s="564"/>
      <c r="H212" s="6"/>
      <c r="I212" s="533"/>
      <c r="J212" s="534"/>
      <c r="K212" s="534"/>
      <c r="L212" s="535"/>
      <c r="M212" s="527"/>
      <c r="N212" s="527"/>
      <c r="O212" s="466">
        <f t="shared" si="12"/>
        <v>0</v>
      </c>
      <c r="P212" s="467"/>
      <c r="Q212" s="467"/>
      <c r="R212" s="467"/>
      <c r="S212" s="467"/>
      <c r="T212" s="468"/>
      <c r="U212" s="469"/>
      <c r="V212" s="469"/>
      <c r="W212" s="469"/>
      <c r="X212" s="507"/>
      <c r="Y212" s="508"/>
      <c r="Z212" s="509"/>
      <c r="AA212" s="469"/>
      <c r="AB212" s="469"/>
      <c r="AC212" s="469"/>
      <c r="AD212" s="469"/>
      <c r="AE212" s="469"/>
      <c r="AF212" s="470"/>
      <c r="AK212" s="542"/>
      <c r="AL212" s="543"/>
      <c r="AM212" s="544"/>
      <c r="AN212" s="562"/>
      <c r="AO212" s="563"/>
      <c r="AP212" s="564"/>
      <c r="AQ212" s="6"/>
      <c r="AR212" s="533"/>
      <c r="AS212" s="534"/>
      <c r="AT212" s="534"/>
      <c r="AU212" s="535"/>
      <c r="AV212" s="527"/>
      <c r="AW212" s="527"/>
      <c r="AX212" s="466">
        <f t="shared" si="13"/>
        <v>0</v>
      </c>
      <c r="AY212" s="467"/>
      <c r="AZ212" s="467"/>
      <c r="BA212" s="467"/>
      <c r="BB212" s="467"/>
      <c r="BC212" s="468"/>
      <c r="BD212" s="469"/>
      <c r="BE212" s="469"/>
      <c r="BF212" s="469"/>
      <c r="BG212" s="507"/>
      <c r="BH212" s="508"/>
      <c r="BI212" s="509"/>
      <c r="BJ212" s="469"/>
      <c r="BK212" s="469"/>
      <c r="BL212" s="469"/>
      <c r="BM212" s="469"/>
      <c r="BN212" s="469"/>
      <c r="BO212" s="470"/>
    </row>
    <row r="213" spans="2:69" ht="27.75" customHeight="1">
      <c r="B213" s="549"/>
      <c r="C213" s="550"/>
      <c r="D213" s="543"/>
      <c r="E213" s="565"/>
      <c r="F213" s="563"/>
      <c r="G213" s="564"/>
      <c r="H213" s="6"/>
      <c r="I213" s="533"/>
      <c r="J213" s="534"/>
      <c r="K213" s="534"/>
      <c r="L213" s="535"/>
      <c r="M213" s="554"/>
      <c r="N213" s="555"/>
      <c r="O213" s="466">
        <f t="shared" si="12"/>
        <v>0</v>
      </c>
      <c r="P213" s="467"/>
      <c r="Q213" s="467"/>
      <c r="R213" s="467"/>
      <c r="S213" s="467"/>
      <c r="T213" s="468"/>
      <c r="U213" s="507"/>
      <c r="V213" s="508"/>
      <c r="W213" s="509"/>
      <c r="X213" s="507"/>
      <c r="Y213" s="508"/>
      <c r="Z213" s="509"/>
      <c r="AA213" s="507"/>
      <c r="AB213" s="508"/>
      <c r="AC213" s="508"/>
      <c r="AD213" s="509"/>
      <c r="AE213" s="507"/>
      <c r="AF213" s="536"/>
      <c r="AK213" s="549"/>
      <c r="AL213" s="550"/>
      <c r="AM213" s="543"/>
      <c r="AN213" s="565"/>
      <c r="AO213" s="563"/>
      <c r="AP213" s="564"/>
      <c r="AQ213" s="6"/>
      <c r="AR213" s="533"/>
      <c r="AS213" s="534"/>
      <c r="AT213" s="534"/>
      <c r="AU213" s="535"/>
      <c r="AV213" s="554"/>
      <c r="AW213" s="555"/>
      <c r="AX213" s="466">
        <f t="shared" si="13"/>
        <v>0</v>
      </c>
      <c r="AY213" s="467"/>
      <c r="AZ213" s="467"/>
      <c r="BA213" s="467"/>
      <c r="BB213" s="467"/>
      <c r="BC213" s="468"/>
      <c r="BD213" s="507"/>
      <c r="BE213" s="508"/>
      <c r="BF213" s="509"/>
      <c r="BG213" s="507"/>
      <c r="BH213" s="508"/>
      <c r="BI213" s="509"/>
      <c r="BJ213" s="507"/>
      <c r="BK213" s="508"/>
      <c r="BL213" s="508"/>
      <c r="BM213" s="509"/>
      <c r="BN213" s="507"/>
      <c r="BO213" s="536"/>
    </row>
    <row r="214" spans="2:69" ht="27.75" customHeight="1">
      <c r="B214" s="542"/>
      <c r="C214" s="543"/>
      <c r="D214" s="544"/>
      <c r="E214" s="545"/>
      <c r="F214" s="546"/>
      <c r="G214" s="547"/>
      <c r="H214" s="6"/>
      <c r="I214" s="533"/>
      <c r="J214" s="534"/>
      <c r="K214" s="534"/>
      <c r="L214" s="535"/>
      <c r="M214" s="527"/>
      <c r="N214" s="527"/>
      <c r="O214" s="466">
        <f t="shared" si="12"/>
        <v>0</v>
      </c>
      <c r="P214" s="467"/>
      <c r="Q214" s="467"/>
      <c r="R214" s="467"/>
      <c r="S214" s="467"/>
      <c r="T214" s="468"/>
      <c r="U214" s="469"/>
      <c r="V214" s="469"/>
      <c r="W214" s="469"/>
      <c r="X214" s="507"/>
      <c r="Y214" s="508"/>
      <c r="Z214" s="509"/>
      <c r="AA214" s="469"/>
      <c r="AB214" s="469"/>
      <c r="AC214" s="469"/>
      <c r="AD214" s="469"/>
      <c r="AE214" s="469"/>
      <c r="AF214" s="470"/>
      <c r="AK214" s="542"/>
      <c r="AL214" s="543"/>
      <c r="AM214" s="544"/>
      <c r="AN214" s="545"/>
      <c r="AO214" s="546"/>
      <c r="AP214" s="547"/>
      <c r="AQ214" s="6"/>
      <c r="AR214" s="533"/>
      <c r="AS214" s="534"/>
      <c r="AT214" s="534"/>
      <c r="AU214" s="535"/>
      <c r="AV214" s="527"/>
      <c r="AW214" s="527"/>
      <c r="AX214" s="466">
        <f t="shared" si="13"/>
        <v>0</v>
      </c>
      <c r="AY214" s="467"/>
      <c r="AZ214" s="467"/>
      <c r="BA214" s="467"/>
      <c r="BB214" s="467"/>
      <c r="BC214" s="468"/>
      <c r="BD214" s="469"/>
      <c r="BE214" s="469"/>
      <c r="BF214" s="469"/>
      <c r="BG214" s="507"/>
      <c r="BH214" s="508"/>
      <c r="BI214" s="509"/>
      <c r="BJ214" s="469"/>
      <c r="BK214" s="469"/>
      <c r="BL214" s="469"/>
      <c r="BM214" s="469"/>
      <c r="BN214" s="469"/>
      <c r="BO214" s="470"/>
    </row>
    <row r="215" spans="2:69" ht="27.75" customHeight="1">
      <c r="B215" s="542"/>
      <c r="C215" s="543"/>
      <c r="D215" s="544"/>
      <c r="E215" s="545"/>
      <c r="F215" s="546"/>
      <c r="G215" s="547"/>
      <c r="H215" s="6"/>
      <c r="I215" s="533"/>
      <c r="J215" s="534"/>
      <c r="K215" s="534"/>
      <c r="L215" s="535"/>
      <c r="M215" s="527"/>
      <c r="N215" s="527"/>
      <c r="O215" s="466">
        <f t="shared" si="12"/>
        <v>0</v>
      </c>
      <c r="P215" s="467"/>
      <c r="Q215" s="467"/>
      <c r="R215" s="467"/>
      <c r="S215" s="467"/>
      <c r="T215" s="468"/>
      <c r="U215" s="523"/>
      <c r="V215" s="523"/>
      <c r="W215" s="523"/>
      <c r="X215" s="466"/>
      <c r="Y215" s="467"/>
      <c r="Z215" s="468"/>
      <c r="AA215" s="469"/>
      <c r="AB215" s="469"/>
      <c r="AC215" s="469"/>
      <c r="AD215" s="469"/>
      <c r="AE215" s="469"/>
      <c r="AF215" s="470"/>
      <c r="AK215" s="542"/>
      <c r="AL215" s="543"/>
      <c r="AM215" s="544"/>
      <c r="AN215" s="545"/>
      <c r="AO215" s="546"/>
      <c r="AP215" s="547"/>
      <c r="AQ215" s="6"/>
      <c r="AR215" s="533"/>
      <c r="AS215" s="534"/>
      <c r="AT215" s="534"/>
      <c r="AU215" s="535"/>
      <c r="AV215" s="527"/>
      <c r="AW215" s="527"/>
      <c r="AX215" s="466">
        <f t="shared" si="13"/>
        <v>0</v>
      </c>
      <c r="AY215" s="467"/>
      <c r="AZ215" s="467"/>
      <c r="BA215" s="467"/>
      <c r="BB215" s="467"/>
      <c r="BC215" s="468"/>
      <c r="BD215" s="523"/>
      <c r="BE215" s="523"/>
      <c r="BF215" s="523"/>
      <c r="BG215" s="466"/>
      <c r="BH215" s="467"/>
      <c r="BI215" s="468"/>
      <c r="BJ215" s="469"/>
      <c r="BK215" s="469"/>
      <c r="BL215" s="469"/>
      <c r="BM215" s="469"/>
      <c r="BN215" s="469"/>
      <c r="BO215" s="470"/>
    </row>
    <row r="216" spans="2:69" ht="27.75" customHeight="1">
      <c r="B216" s="549"/>
      <c r="C216" s="550"/>
      <c r="D216" s="543"/>
      <c r="E216" s="545"/>
      <c r="F216" s="546"/>
      <c r="G216" s="547"/>
      <c r="H216" s="6"/>
      <c r="I216" s="551"/>
      <c r="J216" s="552"/>
      <c r="K216" s="552"/>
      <c r="L216" s="553"/>
      <c r="M216" s="554"/>
      <c r="N216" s="555"/>
      <c r="O216" s="466">
        <f t="shared" si="12"/>
        <v>0</v>
      </c>
      <c r="P216" s="467"/>
      <c r="Q216" s="467"/>
      <c r="R216" s="467"/>
      <c r="S216" s="467"/>
      <c r="T216" s="468"/>
      <c r="U216" s="523"/>
      <c r="V216" s="523"/>
      <c r="W216" s="523"/>
      <c r="X216" s="466"/>
      <c r="Y216" s="467"/>
      <c r="Z216" s="468"/>
      <c r="AA216" s="469"/>
      <c r="AB216" s="469"/>
      <c r="AC216" s="469"/>
      <c r="AD216" s="469"/>
      <c r="AE216" s="469"/>
      <c r="AF216" s="470"/>
      <c r="AK216" s="549"/>
      <c r="AL216" s="550"/>
      <c r="AM216" s="543"/>
      <c r="AN216" s="545"/>
      <c r="AO216" s="546"/>
      <c r="AP216" s="547"/>
      <c r="AQ216" s="6"/>
      <c r="AR216" s="551"/>
      <c r="AS216" s="552"/>
      <c r="AT216" s="552"/>
      <c r="AU216" s="553"/>
      <c r="AV216" s="554"/>
      <c r="AW216" s="555"/>
      <c r="AX216" s="466">
        <f t="shared" si="13"/>
        <v>0</v>
      </c>
      <c r="AY216" s="467"/>
      <c r="AZ216" s="467"/>
      <c r="BA216" s="467"/>
      <c r="BB216" s="467"/>
      <c r="BC216" s="468"/>
      <c r="BD216" s="523"/>
      <c r="BE216" s="523"/>
      <c r="BF216" s="523"/>
      <c r="BG216" s="466"/>
      <c r="BH216" s="467"/>
      <c r="BI216" s="468"/>
      <c r="BJ216" s="469"/>
      <c r="BK216" s="469"/>
      <c r="BL216" s="469"/>
      <c r="BM216" s="469"/>
      <c r="BN216" s="469"/>
      <c r="BO216" s="470"/>
    </row>
    <row r="217" spans="2:69" ht="27.75" customHeight="1">
      <c r="B217" s="542"/>
      <c r="C217" s="543"/>
      <c r="D217" s="544"/>
      <c r="E217" s="545"/>
      <c r="F217" s="546"/>
      <c r="G217" s="547"/>
      <c r="H217" s="6"/>
      <c r="I217" s="533"/>
      <c r="J217" s="534"/>
      <c r="K217" s="534"/>
      <c r="L217" s="535"/>
      <c r="M217" s="527"/>
      <c r="N217" s="527"/>
      <c r="O217" s="466">
        <f t="shared" si="12"/>
        <v>0</v>
      </c>
      <c r="P217" s="467"/>
      <c r="Q217" s="467"/>
      <c r="R217" s="467"/>
      <c r="S217" s="467"/>
      <c r="T217" s="468"/>
      <c r="U217" s="523"/>
      <c r="V217" s="523"/>
      <c r="W217" s="523"/>
      <c r="X217" s="466"/>
      <c r="Y217" s="467"/>
      <c r="Z217" s="468"/>
      <c r="AA217" s="469"/>
      <c r="AB217" s="469"/>
      <c r="AC217" s="469"/>
      <c r="AD217" s="469"/>
      <c r="AE217" s="469"/>
      <c r="AF217" s="470"/>
      <c r="AK217" s="542"/>
      <c r="AL217" s="543"/>
      <c r="AM217" s="544"/>
      <c r="AN217" s="545"/>
      <c r="AO217" s="546"/>
      <c r="AP217" s="547"/>
      <c r="AQ217" s="6"/>
      <c r="AR217" s="533"/>
      <c r="AS217" s="534"/>
      <c r="AT217" s="534"/>
      <c r="AU217" s="535"/>
      <c r="AV217" s="527"/>
      <c r="AW217" s="527"/>
      <c r="AX217" s="466">
        <f t="shared" si="13"/>
        <v>0</v>
      </c>
      <c r="AY217" s="467"/>
      <c r="AZ217" s="467"/>
      <c r="BA217" s="467"/>
      <c r="BB217" s="467"/>
      <c r="BC217" s="468"/>
      <c r="BD217" s="523"/>
      <c r="BE217" s="523"/>
      <c r="BF217" s="523"/>
      <c r="BG217" s="466"/>
      <c r="BH217" s="467"/>
      <c r="BI217" s="468"/>
      <c r="BJ217" s="469"/>
      <c r="BK217" s="469"/>
      <c r="BL217" s="469"/>
      <c r="BM217" s="469"/>
      <c r="BN217" s="469"/>
      <c r="BO217" s="470"/>
    </row>
    <row r="218" spans="2:69" ht="27.75" customHeight="1">
      <c r="B218" s="549"/>
      <c r="C218" s="550"/>
      <c r="D218" s="543"/>
      <c r="E218" s="545"/>
      <c r="F218" s="546"/>
      <c r="G218" s="547"/>
      <c r="H218" s="6"/>
      <c r="I218" s="551"/>
      <c r="J218" s="552"/>
      <c r="K218" s="552"/>
      <c r="L218" s="553"/>
      <c r="M218" s="554"/>
      <c r="N218" s="555"/>
      <c r="O218" s="466">
        <f t="shared" si="12"/>
        <v>0</v>
      </c>
      <c r="P218" s="467"/>
      <c r="Q218" s="467"/>
      <c r="R218" s="467"/>
      <c r="S218" s="467"/>
      <c r="T218" s="468"/>
      <c r="U218" s="523"/>
      <c r="V218" s="523"/>
      <c r="W218" s="523"/>
      <c r="X218" s="466"/>
      <c r="Y218" s="467"/>
      <c r="Z218" s="468"/>
      <c r="AA218" s="469"/>
      <c r="AB218" s="469"/>
      <c r="AC218" s="469"/>
      <c r="AD218" s="469"/>
      <c r="AE218" s="469"/>
      <c r="AF218" s="470"/>
      <c r="AK218" s="549"/>
      <c r="AL218" s="550"/>
      <c r="AM218" s="543"/>
      <c r="AN218" s="545"/>
      <c r="AO218" s="546"/>
      <c r="AP218" s="547"/>
      <c r="AQ218" s="6"/>
      <c r="AR218" s="551"/>
      <c r="AS218" s="552"/>
      <c r="AT218" s="552"/>
      <c r="AU218" s="553"/>
      <c r="AV218" s="554"/>
      <c r="AW218" s="555"/>
      <c r="AX218" s="466">
        <f t="shared" si="13"/>
        <v>0</v>
      </c>
      <c r="AY218" s="467"/>
      <c r="AZ218" s="467"/>
      <c r="BA218" s="467"/>
      <c r="BB218" s="467"/>
      <c r="BC218" s="468"/>
      <c r="BD218" s="523"/>
      <c r="BE218" s="523"/>
      <c r="BF218" s="523"/>
      <c r="BG218" s="466"/>
      <c r="BH218" s="467"/>
      <c r="BI218" s="468"/>
      <c r="BJ218" s="469"/>
      <c r="BK218" s="469"/>
      <c r="BL218" s="469"/>
      <c r="BM218" s="469"/>
      <c r="BN218" s="469"/>
      <c r="BO218" s="470"/>
    </row>
    <row r="219" spans="2:69" ht="27.75" customHeight="1">
      <c r="B219" s="549"/>
      <c r="C219" s="550"/>
      <c r="D219" s="543"/>
      <c r="E219" s="545"/>
      <c r="F219" s="546"/>
      <c r="G219" s="547"/>
      <c r="H219" s="6"/>
      <c r="I219" s="551"/>
      <c r="J219" s="552"/>
      <c r="K219" s="552"/>
      <c r="L219" s="553"/>
      <c r="M219" s="554"/>
      <c r="N219" s="555"/>
      <c r="O219" s="466">
        <f>PRODUCT(H219,J219,M219)</f>
        <v>0</v>
      </c>
      <c r="P219" s="467"/>
      <c r="Q219" s="467"/>
      <c r="R219" s="467"/>
      <c r="S219" s="467"/>
      <c r="T219" s="468"/>
      <c r="U219" s="523"/>
      <c r="V219" s="523"/>
      <c r="W219" s="523"/>
      <c r="X219" s="466"/>
      <c r="Y219" s="467"/>
      <c r="Z219" s="468"/>
      <c r="AA219" s="469"/>
      <c r="AB219" s="469"/>
      <c r="AC219" s="469"/>
      <c r="AD219" s="469"/>
      <c r="AE219" s="469"/>
      <c r="AF219" s="470"/>
      <c r="AK219" s="549"/>
      <c r="AL219" s="550"/>
      <c r="AM219" s="543"/>
      <c r="AN219" s="545"/>
      <c r="AO219" s="546"/>
      <c r="AP219" s="547"/>
      <c r="AQ219" s="6"/>
      <c r="AR219" s="551"/>
      <c r="AS219" s="552"/>
      <c r="AT219" s="552"/>
      <c r="AU219" s="553"/>
      <c r="AV219" s="554"/>
      <c r="AW219" s="555"/>
      <c r="AX219" s="466">
        <f>PRODUCT(AQ219,AS219,AV219)</f>
        <v>0</v>
      </c>
      <c r="AY219" s="467"/>
      <c r="AZ219" s="467"/>
      <c r="BA219" s="467"/>
      <c r="BB219" s="467"/>
      <c r="BC219" s="468"/>
      <c r="BD219" s="523"/>
      <c r="BE219" s="523"/>
      <c r="BF219" s="523"/>
      <c r="BG219" s="466"/>
      <c r="BH219" s="467"/>
      <c r="BI219" s="468"/>
      <c r="BJ219" s="469"/>
      <c r="BK219" s="469"/>
      <c r="BL219" s="469"/>
      <c r="BM219" s="469"/>
      <c r="BN219" s="469"/>
      <c r="BO219" s="470"/>
    </row>
    <row r="220" spans="2:69" ht="27.75" customHeight="1">
      <c r="B220" s="549"/>
      <c r="C220" s="550"/>
      <c r="D220" s="543"/>
      <c r="E220" s="545"/>
      <c r="F220" s="546"/>
      <c r="G220" s="547"/>
      <c r="H220" s="6"/>
      <c r="I220" s="551"/>
      <c r="J220" s="552"/>
      <c r="K220" s="552"/>
      <c r="L220" s="553"/>
      <c r="M220" s="554"/>
      <c r="N220" s="555"/>
      <c r="O220" s="466">
        <f>PRODUCT(H220,J220,M220)</f>
        <v>0</v>
      </c>
      <c r="P220" s="467"/>
      <c r="Q220" s="467"/>
      <c r="R220" s="467"/>
      <c r="S220" s="467"/>
      <c r="T220" s="468"/>
      <c r="U220" s="523"/>
      <c r="V220" s="523"/>
      <c r="W220" s="523"/>
      <c r="X220" s="466"/>
      <c r="Y220" s="467"/>
      <c r="Z220" s="468"/>
      <c r="AA220" s="469"/>
      <c r="AB220" s="469"/>
      <c r="AC220" s="469"/>
      <c r="AD220" s="469"/>
      <c r="AE220" s="469"/>
      <c r="AF220" s="470"/>
      <c r="AK220" s="549"/>
      <c r="AL220" s="550"/>
      <c r="AM220" s="543"/>
      <c r="AN220" s="545"/>
      <c r="AO220" s="546"/>
      <c r="AP220" s="547"/>
      <c r="AQ220" s="6"/>
      <c r="AR220" s="551"/>
      <c r="AS220" s="552"/>
      <c r="AT220" s="552"/>
      <c r="AU220" s="553"/>
      <c r="AV220" s="554"/>
      <c r="AW220" s="555"/>
      <c r="AX220" s="466">
        <f>PRODUCT(AQ220,AS220,AV220)</f>
        <v>0</v>
      </c>
      <c r="AY220" s="467"/>
      <c r="AZ220" s="467"/>
      <c r="BA220" s="467"/>
      <c r="BB220" s="467"/>
      <c r="BC220" s="468"/>
      <c r="BD220" s="523"/>
      <c r="BE220" s="523"/>
      <c r="BF220" s="523"/>
      <c r="BG220" s="466"/>
      <c r="BH220" s="467"/>
      <c r="BI220" s="468"/>
      <c r="BJ220" s="469"/>
      <c r="BK220" s="469"/>
      <c r="BL220" s="469"/>
      <c r="BM220" s="469"/>
      <c r="BN220" s="469"/>
      <c r="BO220" s="470"/>
    </row>
    <row r="221" spans="2:69" ht="27.75" customHeight="1">
      <c r="B221" s="549"/>
      <c r="C221" s="550"/>
      <c r="D221" s="543"/>
      <c r="E221" s="545"/>
      <c r="F221" s="546"/>
      <c r="G221" s="547"/>
      <c r="H221" s="6"/>
      <c r="I221" s="551"/>
      <c r="J221" s="552"/>
      <c r="K221" s="552"/>
      <c r="L221" s="553"/>
      <c r="M221" s="554"/>
      <c r="N221" s="555"/>
      <c r="O221" s="466">
        <f>PRODUCT(H221,J221,M221)</f>
        <v>0</v>
      </c>
      <c r="P221" s="467"/>
      <c r="Q221" s="467"/>
      <c r="R221" s="467"/>
      <c r="S221" s="467"/>
      <c r="T221" s="468"/>
      <c r="U221" s="523"/>
      <c r="V221" s="523"/>
      <c r="W221" s="523"/>
      <c r="X221" s="466"/>
      <c r="Y221" s="467"/>
      <c r="Z221" s="468"/>
      <c r="AA221" s="469"/>
      <c r="AB221" s="469"/>
      <c r="AC221" s="469"/>
      <c r="AD221" s="469"/>
      <c r="AE221" s="469"/>
      <c r="AF221" s="470"/>
      <c r="AK221" s="549"/>
      <c r="AL221" s="550"/>
      <c r="AM221" s="543"/>
      <c r="AN221" s="545"/>
      <c r="AO221" s="546"/>
      <c r="AP221" s="547"/>
      <c r="AQ221" s="6"/>
      <c r="AR221" s="551"/>
      <c r="AS221" s="552"/>
      <c r="AT221" s="552"/>
      <c r="AU221" s="553"/>
      <c r="AV221" s="554"/>
      <c r="AW221" s="555"/>
      <c r="AX221" s="466">
        <f>PRODUCT(AQ221,AS221,AV221)</f>
        <v>0</v>
      </c>
      <c r="AY221" s="467"/>
      <c r="AZ221" s="467"/>
      <c r="BA221" s="467"/>
      <c r="BB221" s="467"/>
      <c r="BC221" s="468"/>
      <c r="BD221" s="523"/>
      <c r="BE221" s="523"/>
      <c r="BF221" s="523"/>
      <c r="BG221" s="466"/>
      <c r="BH221" s="467"/>
      <c r="BI221" s="468"/>
      <c r="BJ221" s="469"/>
      <c r="BK221" s="469"/>
      <c r="BL221" s="469"/>
      <c r="BM221" s="469"/>
      <c r="BN221" s="469"/>
      <c r="BO221" s="470"/>
    </row>
    <row r="222" spans="2:69" ht="27.75" customHeight="1">
      <c r="B222" s="549"/>
      <c r="C222" s="550"/>
      <c r="D222" s="543"/>
      <c r="E222" s="545"/>
      <c r="F222" s="546"/>
      <c r="G222" s="547"/>
      <c r="H222" s="6"/>
      <c r="I222" s="551"/>
      <c r="J222" s="552"/>
      <c r="K222" s="552"/>
      <c r="L222" s="553"/>
      <c r="M222" s="554"/>
      <c r="N222" s="555"/>
      <c r="O222" s="466">
        <f>PRODUCT(H222,J222,M222)</f>
        <v>0</v>
      </c>
      <c r="P222" s="467"/>
      <c r="Q222" s="467"/>
      <c r="R222" s="467"/>
      <c r="S222" s="467"/>
      <c r="T222" s="468"/>
      <c r="U222" s="523"/>
      <c r="V222" s="523"/>
      <c r="W222" s="523"/>
      <c r="X222" s="466"/>
      <c r="Y222" s="467"/>
      <c r="Z222" s="468"/>
      <c r="AA222" s="469"/>
      <c r="AB222" s="469"/>
      <c r="AC222" s="469"/>
      <c r="AD222" s="469"/>
      <c r="AE222" s="469"/>
      <c r="AF222" s="470"/>
      <c r="AG222" s="9"/>
      <c r="AH222" s="9"/>
      <c r="AK222" s="549"/>
      <c r="AL222" s="550"/>
      <c r="AM222" s="543"/>
      <c r="AN222" s="545"/>
      <c r="AO222" s="546"/>
      <c r="AP222" s="547"/>
      <c r="AQ222" s="6"/>
      <c r="AR222" s="551"/>
      <c r="AS222" s="552"/>
      <c r="AT222" s="552"/>
      <c r="AU222" s="553"/>
      <c r="AV222" s="554"/>
      <c r="AW222" s="555"/>
      <c r="AX222" s="466">
        <f>PRODUCT(AQ222,AS222,AV222)</f>
        <v>0</v>
      </c>
      <c r="AY222" s="467"/>
      <c r="AZ222" s="467"/>
      <c r="BA222" s="467"/>
      <c r="BB222" s="467"/>
      <c r="BC222" s="468"/>
      <c r="BD222" s="523"/>
      <c r="BE222" s="523"/>
      <c r="BF222" s="523"/>
      <c r="BG222" s="466"/>
      <c r="BH222" s="467"/>
      <c r="BI222" s="468"/>
      <c r="BJ222" s="469"/>
      <c r="BK222" s="469"/>
      <c r="BL222" s="469"/>
      <c r="BM222" s="469"/>
      <c r="BN222" s="469"/>
      <c r="BO222" s="470"/>
      <c r="BP222" s="9"/>
      <c r="BQ222" s="9"/>
    </row>
    <row r="223" spans="2:69" ht="16.5" customHeight="1">
      <c r="B223" s="476" t="s">
        <v>177</v>
      </c>
      <c r="C223" s="477"/>
      <c r="D223" s="478"/>
      <c r="E223" s="478"/>
      <c r="F223" s="478"/>
      <c r="G223" s="478"/>
      <c r="H223" s="478"/>
      <c r="I223" s="478"/>
      <c r="J223" s="478"/>
      <c r="K223" s="478"/>
      <c r="L223" s="478"/>
      <c r="M223" s="478"/>
      <c r="N223" s="478"/>
      <c r="O223" s="482">
        <f>SUM(O209:T222)</f>
        <v>0</v>
      </c>
      <c r="P223" s="483"/>
      <c r="Q223" s="483"/>
      <c r="R223" s="483"/>
      <c r="S223" s="483"/>
      <c r="T223" s="484"/>
      <c r="U223" s="488">
        <f>SUM(U209:W222)</f>
        <v>0</v>
      </c>
      <c r="V223" s="488"/>
      <c r="W223" s="488"/>
      <c r="X223" s="488">
        <f>SUM(X209:Z222)</f>
        <v>0</v>
      </c>
      <c r="Y223" s="488"/>
      <c r="Z223" s="488"/>
      <c r="AA223" s="488">
        <f>SUM(AA209:AD222)</f>
        <v>0</v>
      </c>
      <c r="AB223" s="488"/>
      <c r="AC223" s="488"/>
      <c r="AD223" s="488"/>
      <c r="AE223" s="462">
        <f>SUM(AE209:AF222)</f>
        <v>0</v>
      </c>
      <c r="AF223" s="463"/>
      <c r="AG223" s="561" t="s">
        <v>178</v>
      </c>
      <c r="AH223" s="474" t="str">
        <f>IF(U223+X223+AA223+AE223=O223,"ＯＫ","計算が間違っています")</f>
        <v>ＯＫ</v>
      </c>
      <c r="AK223" s="476" t="s">
        <v>177</v>
      </c>
      <c r="AL223" s="477"/>
      <c r="AM223" s="478"/>
      <c r="AN223" s="478"/>
      <c r="AO223" s="478"/>
      <c r="AP223" s="478"/>
      <c r="AQ223" s="478"/>
      <c r="AR223" s="478"/>
      <c r="AS223" s="478"/>
      <c r="AT223" s="478"/>
      <c r="AU223" s="478"/>
      <c r="AV223" s="478"/>
      <c r="AW223" s="478"/>
      <c r="AX223" s="482">
        <f>SUM(AX209:BC222)</f>
        <v>0</v>
      </c>
      <c r="AY223" s="483"/>
      <c r="AZ223" s="483"/>
      <c r="BA223" s="483"/>
      <c r="BB223" s="483"/>
      <c r="BC223" s="484"/>
      <c r="BD223" s="488">
        <f>SUM(BD209:BF222)</f>
        <v>0</v>
      </c>
      <c r="BE223" s="488"/>
      <c r="BF223" s="488"/>
      <c r="BG223" s="488">
        <f>SUM(BG209:BI222)</f>
        <v>0</v>
      </c>
      <c r="BH223" s="488"/>
      <c r="BI223" s="488"/>
      <c r="BJ223" s="488">
        <f>SUM(BJ209:BM222)</f>
        <v>0</v>
      </c>
      <c r="BK223" s="488"/>
      <c r="BL223" s="488"/>
      <c r="BM223" s="488"/>
      <c r="BN223" s="462">
        <f>SUM(BN209:BO222)</f>
        <v>0</v>
      </c>
      <c r="BO223" s="463"/>
      <c r="BP223" s="561" t="s">
        <v>178</v>
      </c>
      <c r="BQ223" s="474" t="str">
        <f>IF(BD223+BG223+BJ223+BN223=AX223,"ＯＫ","計算が間違っています")</f>
        <v>ＯＫ</v>
      </c>
    </row>
    <row r="224" spans="2:69" ht="23.25" customHeight="1">
      <c r="B224" s="479"/>
      <c r="C224" s="480"/>
      <c r="D224" s="481"/>
      <c r="E224" s="481"/>
      <c r="F224" s="481"/>
      <c r="G224" s="481"/>
      <c r="H224" s="481"/>
      <c r="I224" s="481"/>
      <c r="J224" s="481"/>
      <c r="K224" s="481"/>
      <c r="L224" s="481"/>
      <c r="M224" s="481"/>
      <c r="N224" s="481"/>
      <c r="O224" s="485"/>
      <c r="P224" s="486"/>
      <c r="Q224" s="486"/>
      <c r="R224" s="486"/>
      <c r="S224" s="486"/>
      <c r="T224" s="487"/>
      <c r="U224" s="489"/>
      <c r="V224" s="489"/>
      <c r="W224" s="489"/>
      <c r="X224" s="489"/>
      <c r="Y224" s="489"/>
      <c r="Z224" s="489"/>
      <c r="AA224" s="489"/>
      <c r="AB224" s="489"/>
      <c r="AC224" s="489"/>
      <c r="AD224" s="489"/>
      <c r="AE224" s="464"/>
      <c r="AF224" s="465"/>
      <c r="AG224" s="561"/>
      <c r="AH224" s="475"/>
      <c r="AK224" s="479"/>
      <c r="AL224" s="480"/>
      <c r="AM224" s="481"/>
      <c r="AN224" s="481"/>
      <c r="AO224" s="481"/>
      <c r="AP224" s="481"/>
      <c r="AQ224" s="481"/>
      <c r="AR224" s="481"/>
      <c r="AS224" s="481"/>
      <c r="AT224" s="481"/>
      <c r="AU224" s="481"/>
      <c r="AV224" s="481"/>
      <c r="AW224" s="481"/>
      <c r="AX224" s="485"/>
      <c r="AY224" s="486"/>
      <c r="AZ224" s="486"/>
      <c r="BA224" s="486"/>
      <c r="BB224" s="486"/>
      <c r="BC224" s="487"/>
      <c r="BD224" s="489"/>
      <c r="BE224" s="489"/>
      <c r="BF224" s="489"/>
      <c r="BG224" s="489"/>
      <c r="BH224" s="489"/>
      <c r="BI224" s="489"/>
      <c r="BJ224" s="489"/>
      <c r="BK224" s="489"/>
      <c r="BL224" s="489"/>
      <c r="BM224" s="489"/>
      <c r="BN224" s="464"/>
      <c r="BO224" s="465"/>
      <c r="BP224" s="561"/>
      <c r="BQ224" s="475"/>
    </row>
    <row r="225" spans="2:68" ht="12.75" customHeight="1"/>
    <row r="226" spans="2:68" ht="20.25" customHeight="1">
      <c r="B226" s="524" t="s">
        <v>179</v>
      </c>
      <c r="C226" s="525"/>
      <c r="D226" s="525"/>
      <c r="E226" s="525"/>
      <c r="F226" s="525"/>
      <c r="G226" s="525"/>
      <c r="H226" s="525"/>
      <c r="I226" s="525"/>
      <c r="J226" s="525"/>
      <c r="K226" s="525"/>
      <c r="L226" s="525"/>
      <c r="M226" s="525"/>
      <c r="N226" s="525"/>
      <c r="O226" s="525"/>
      <c r="P226" s="525"/>
      <c r="Q226" s="525"/>
      <c r="R226" s="525"/>
      <c r="S226" s="525"/>
      <c r="T226" s="525"/>
      <c r="U226" s="525"/>
      <c r="V226" s="525"/>
      <c r="W226" s="526"/>
      <c r="X226" s="502" t="s">
        <v>180</v>
      </c>
      <c r="Y226" s="503"/>
      <c r="Z226" s="503"/>
      <c r="AA226" s="503"/>
      <c r="AB226" s="504"/>
      <c r="AC226" s="505" t="s">
        <v>71</v>
      </c>
      <c r="AD226" s="503"/>
      <c r="AE226" s="503"/>
      <c r="AF226" s="506"/>
      <c r="AK226" s="524" t="s">
        <v>179</v>
      </c>
      <c r="AL226" s="525"/>
      <c r="AM226" s="525"/>
      <c r="AN226" s="525"/>
      <c r="AO226" s="525"/>
      <c r="AP226" s="525"/>
      <c r="AQ226" s="525"/>
      <c r="AR226" s="525"/>
      <c r="AS226" s="525"/>
      <c r="AT226" s="525"/>
      <c r="AU226" s="525"/>
      <c r="AV226" s="525"/>
      <c r="AW226" s="525"/>
      <c r="AX226" s="525"/>
      <c r="AY226" s="525"/>
      <c r="AZ226" s="525"/>
      <c r="BA226" s="525"/>
      <c r="BB226" s="525"/>
      <c r="BC226" s="525"/>
      <c r="BD226" s="525"/>
      <c r="BE226" s="525"/>
      <c r="BF226" s="526"/>
      <c r="BG226" s="502" t="s">
        <v>180</v>
      </c>
      <c r="BH226" s="503"/>
      <c r="BI226" s="503"/>
      <c r="BJ226" s="503"/>
      <c r="BK226" s="504"/>
      <c r="BL226" s="505" t="s">
        <v>71</v>
      </c>
      <c r="BM226" s="503"/>
      <c r="BN226" s="503"/>
      <c r="BO226" s="506"/>
    </row>
    <row r="227" spans="2:68" ht="28.5" customHeight="1">
      <c r="B227" s="557"/>
      <c r="C227" s="510"/>
      <c r="D227" s="510"/>
      <c r="E227" s="510"/>
      <c r="F227" s="510"/>
      <c r="G227" s="510"/>
      <c r="H227" s="510"/>
      <c r="I227" s="510"/>
      <c r="J227" s="510"/>
      <c r="K227" s="510"/>
      <c r="L227" s="510"/>
      <c r="M227" s="510"/>
      <c r="N227" s="510"/>
      <c r="O227" s="510"/>
      <c r="P227" s="510"/>
      <c r="Q227" s="510"/>
      <c r="R227" s="510"/>
      <c r="S227" s="510"/>
      <c r="T227" s="510"/>
      <c r="U227" s="510"/>
      <c r="V227" s="510"/>
      <c r="W227" s="511"/>
      <c r="X227" s="514"/>
      <c r="Y227" s="515"/>
      <c r="Z227" s="515"/>
      <c r="AA227" s="515"/>
      <c r="AB227" s="516"/>
      <c r="AC227" s="471"/>
      <c r="AD227" s="472"/>
      <c r="AE227" s="472"/>
      <c r="AF227" s="473"/>
      <c r="AK227" s="557"/>
      <c r="AL227" s="510"/>
      <c r="AM227" s="510"/>
      <c r="AN227" s="510"/>
      <c r="AO227" s="510"/>
      <c r="AP227" s="510"/>
      <c r="AQ227" s="510"/>
      <c r="AR227" s="510"/>
      <c r="AS227" s="510"/>
      <c r="AT227" s="510"/>
      <c r="AU227" s="510"/>
      <c r="AV227" s="510"/>
      <c r="AW227" s="510"/>
      <c r="AX227" s="510"/>
      <c r="AY227" s="510"/>
      <c r="AZ227" s="510"/>
      <c r="BA227" s="510"/>
      <c r="BB227" s="510"/>
      <c r="BC227" s="510"/>
      <c r="BD227" s="510"/>
      <c r="BE227" s="510"/>
      <c r="BF227" s="511"/>
      <c r="BG227" s="514"/>
      <c r="BH227" s="515"/>
      <c r="BI227" s="515"/>
      <c r="BJ227" s="515"/>
      <c r="BK227" s="516"/>
      <c r="BL227" s="471"/>
      <c r="BM227" s="472"/>
      <c r="BN227" s="472"/>
      <c r="BO227" s="473"/>
    </row>
    <row r="228" spans="2:68" ht="28.5" customHeight="1">
      <c r="B228" s="557"/>
      <c r="C228" s="510"/>
      <c r="D228" s="510"/>
      <c r="E228" s="510"/>
      <c r="F228" s="510"/>
      <c r="G228" s="510"/>
      <c r="H228" s="510"/>
      <c r="I228" s="510"/>
      <c r="J228" s="510"/>
      <c r="K228" s="510"/>
      <c r="L228" s="510"/>
      <c r="M228" s="510"/>
      <c r="N228" s="510"/>
      <c r="O228" s="510"/>
      <c r="P228" s="510"/>
      <c r="Q228" s="510"/>
      <c r="R228" s="510"/>
      <c r="S228" s="510"/>
      <c r="T228" s="510"/>
      <c r="U228" s="510"/>
      <c r="V228" s="510"/>
      <c r="W228" s="511"/>
      <c r="X228" s="514"/>
      <c r="Y228" s="515"/>
      <c r="Z228" s="515"/>
      <c r="AA228" s="515"/>
      <c r="AB228" s="516"/>
      <c r="AC228" s="471"/>
      <c r="AD228" s="472"/>
      <c r="AE228" s="472"/>
      <c r="AF228" s="473"/>
      <c r="AK228" s="557"/>
      <c r="AL228" s="510"/>
      <c r="AM228" s="510"/>
      <c r="AN228" s="510"/>
      <c r="AO228" s="510"/>
      <c r="AP228" s="510"/>
      <c r="AQ228" s="510"/>
      <c r="AR228" s="510"/>
      <c r="AS228" s="510"/>
      <c r="AT228" s="510"/>
      <c r="AU228" s="510"/>
      <c r="AV228" s="510"/>
      <c r="AW228" s="510"/>
      <c r="AX228" s="510"/>
      <c r="AY228" s="510"/>
      <c r="AZ228" s="510"/>
      <c r="BA228" s="510"/>
      <c r="BB228" s="510"/>
      <c r="BC228" s="510"/>
      <c r="BD228" s="510"/>
      <c r="BE228" s="510"/>
      <c r="BF228" s="511"/>
      <c r="BG228" s="514"/>
      <c r="BH228" s="515"/>
      <c r="BI228" s="515"/>
      <c r="BJ228" s="515"/>
      <c r="BK228" s="516"/>
      <c r="BL228" s="471"/>
      <c r="BM228" s="472"/>
      <c r="BN228" s="472"/>
      <c r="BO228" s="473"/>
    </row>
    <row r="229" spans="2:68" ht="28.5" customHeight="1">
      <c r="B229" s="557"/>
      <c r="C229" s="510"/>
      <c r="D229" s="510"/>
      <c r="E229" s="510"/>
      <c r="F229" s="510"/>
      <c r="G229" s="510"/>
      <c r="H229" s="510"/>
      <c r="I229" s="510"/>
      <c r="J229" s="510"/>
      <c r="K229" s="510"/>
      <c r="L229" s="510"/>
      <c r="M229" s="510"/>
      <c r="N229" s="510"/>
      <c r="O229" s="510"/>
      <c r="P229" s="510"/>
      <c r="Q229" s="510"/>
      <c r="R229" s="510"/>
      <c r="S229" s="510"/>
      <c r="T229" s="510"/>
      <c r="U229" s="510"/>
      <c r="V229" s="510"/>
      <c r="W229" s="511"/>
      <c r="X229" s="514"/>
      <c r="Y229" s="515"/>
      <c r="Z229" s="515"/>
      <c r="AA229" s="515"/>
      <c r="AB229" s="516"/>
      <c r="AC229" s="471"/>
      <c r="AD229" s="472"/>
      <c r="AE229" s="472"/>
      <c r="AF229" s="473"/>
      <c r="AK229" s="557"/>
      <c r="AL229" s="510"/>
      <c r="AM229" s="510"/>
      <c r="AN229" s="510"/>
      <c r="AO229" s="510"/>
      <c r="AP229" s="510"/>
      <c r="AQ229" s="510"/>
      <c r="AR229" s="510"/>
      <c r="AS229" s="510"/>
      <c r="AT229" s="510"/>
      <c r="AU229" s="510"/>
      <c r="AV229" s="510"/>
      <c r="AW229" s="510"/>
      <c r="AX229" s="510"/>
      <c r="AY229" s="510"/>
      <c r="AZ229" s="510"/>
      <c r="BA229" s="510"/>
      <c r="BB229" s="510"/>
      <c r="BC229" s="510"/>
      <c r="BD229" s="510"/>
      <c r="BE229" s="510"/>
      <c r="BF229" s="511"/>
      <c r="BG229" s="514"/>
      <c r="BH229" s="515"/>
      <c r="BI229" s="515"/>
      <c r="BJ229" s="515"/>
      <c r="BK229" s="516"/>
      <c r="BL229" s="471"/>
      <c r="BM229" s="472"/>
      <c r="BN229" s="472"/>
      <c r="BO229" s="473"/>
    </row>
    <row r="230" spans="2:68" ht="28.5" customHeight="1">
      <c r="B230" s="557"/>
      <c r="C230" s="510"/>
      <c r="D230" s="510"/>
      <c r="E230" s="510"/>
      <c r="F230" s="510"/>
      <c r="G230" s="510"/>
      <c r="H230" s="510"/>
      <c r="I230" s="510"/>
      <c r="J230" s="510"/>
      <c r="K230" s="510"/>
      <c r="L230" s="510"/>
      <c r="M230" s="510"/>
      <c r="N230" s="510"/>
      <c r="O230" s="510"/>
      <c r="P230" s="510"/>
      <c r="Q230" s="510"/>
      <c r="R230" s="510"/>
      <c r="S230" s="510"/>
      <c r="T230" s="510"/>
      <c r="U230" s="510"/>
      <c r="V230" s="510"/>
      <c r="W230" s="511"/>
      <c r="X230" s="514"/>
      <c r="Y230" s="515"/>
      <c r="Z230" s="515"/>
      <c r="AA230" s="515"/>
      <c r="AB230" s="516"/>
      <c r="AC230" s="471"/>
      <c r="AD230" s="472"/>
      <c r="AE230" s="472"/>
      <c r="AF230" s="473"/>
      <c r="AK230" s="557"/>
      <c r="AL230" s="510"/>
      <c r="AM230" s="510"/>
      <c r="AN230" s="510"/>
      <c r="AO230" s="510"/>
      <c r="AP230" s="510"/>
      <c r="AQ230" s="510"/>
      <c r="AR230" s="510"/>
      <c r="AS230" s="510"/>
      <c r="AT230" s="510"/>
      <c r="AU230" s="510"/>
      <c r="AV230" s="510"/>
      <c r="AW230" s="510"/>
      <c r="AX230" s="510"/>
      <c r="AY230" s="510"/>
      <c r="AZ230" s="510"/>
      <c r="BA230" s="510"/>
      <c r="BB230" s="510"/>
      <c r="BC230" s="510"/>
      <c r="BD230" s="510"/>
      <c r="BE230" s="510"/>
      <c r="BF230" s="511"/>
      <c r="BG230" s="514"/>
      <c r="BH230" s="515"/>
      <c r="BI230" s="515"/>
      <c r="BJ230" s="515"/>
      <c r="BK230" s="516"/>
      <c r="BL230" s="471"/>
      <c r="BM230" s="472"/>
      <c r="BN230" s="472"/>
      <c r="BO230" s="473"/>
    </row>
    <row r="231" spans="2:68" ht="28.5" customHeight="1">
      <c r="B231" s="558"/>
      <c r="C231" s="512"/>
      <c r="D231" s="512"/>
      <c r="E231" s="512"/>
      <c r="F231" s="512"/>
      <c r="G231" s="512"/>
      <c r="H231" s="512"/>
      <c r="I231" s="512"/>
      <c r="J231" s="512"/>
      <c r="K231" s="512"/>
      <c r="L231" s="512"/>
      <c r="M231" s="512"/>
      <c r="N231" s="512"/>
      <c r="O231" s="512"/>
      <c r="P231" s="512"/>
      <c r="Q231" s="512"/>
      <c r="R231" s="512"/>
      <c r="S231" s="512"/>
      <c r="T231" s="512"/>
      <c r="U231" s="512"/>
      <c r="V231" s="512"/>
      <c r="W231" s="513"/>
      <c r="X231" s="517" t="s">
        <v>177</v>
      </c>
      <c r="Y231" s="518"/>
      <c r="Z231" s="518"/>
      <c r="AA231" s="518"/>
      <c r="AB231" s="519"/>
      <c r="AC231" s="520">
        <f>SUM(AC227:AF230)</f>
        <v>0</v>
      </c>
      <c r="AD231" s="521"/>
      <c r="AE231" s="521"/>
      <c r="AF231" s="522"/>
      <c r="AK231" s="558"/>
      <c r="AL231" s="512"/>
      <c r="AM231" s="512"/>
      <c r="AN231" s="512"/>
      <c r="AO231" s="512"/>
      <c r="AP231" s="512"/>
      <c r="AQ231" s="512"/>
      <c r="AR231" s="512"/>
      <c r="AS231" s="512"/>
      <c r="AT231" s="512"/>
      <c r="AU231" s="512"/>
      <c r="AV231" s="512"/>
      <c r="AW231" s="512"/>
      <c r="AX231" s="512"/>
      <c r="AY231" s="512"/>
      <c r="AZ231" s="512"/>
      <c r="BA231" s="512"/>
      <c r="BB231" s="512"/>
      <c r="BC231" s="512"/>
      <c r="BD231" s="512"/>
      <c r="BE231" s="512"/>
      <c r="BF231" s="513"/>
      <c r="BG231" s="517" t="s">
        <v>177</v>
      </c>
      <c r="BH231" s="518"/>
      <c r="BI231" s="518"/>
      <c r="BJ231" s="518"/>
      <c r="BK231" s="519"/>
      <c r="BL231" s="520">
        <f>SUM(BL227:BO230)</f>
        <v>0</v>
      </c>
      <c r="BM231" s="521"/>
      <c r="BN231" s="521"/>
      <c r="BO231" s="522"/>
    </row>
    <row r="232" spans="2:68" ht="21.75" customHeight="1">
      <c r="D232" s="25"/>
      <c r="E232" s="586" t="str">
        <f>E199</f>
        <v>令和  年度</v>
      </c>
      <c r="F232" s="586"/>
      <c r="G232" s="586"/>
      <c r="H232" s="587" t="s">
        <v>163</v>
      </c>
      <c r="I232" s="587"/>
      <c r="J232" s="587"/>
      <c r="K232" s="587"/>
      <c r="L232" s="587"/>
      <c r="M232" s="587"/>
      <c r="N232" s="587"/>
      <c r="O232" s="587"/>
      <c r="P232" s="587"/>
      <c r="Q232" s="587"/>
      <c r="R232" s="587"/>
      <c r="S232" s="587"/>
      <c r="T232" s="578" t="s">
        <v>142</v>
      </c>
      <c r="U232" s="578"/>
      <c r="V232" s="578"/>
      <c r="W232" s="578"/>
      <c r="X232" s="578"/>
      <c r="Y232" s="578"/>
      <c r="Z232" s="578"/>
      <c r="AA232" s="578"/>
      <c r="AB232" s="578"/>
      <c r="AC232" s="25"/>
      <c r="AD232" s="25"/>
      <c r="AE232" s="25"/>
      <c r="AF232" s="25"/>
      <c r="AG232" s="1"/>
      <c r="AI232" s="1"/>
      <c r="AM232" s="25"/>
      <c r="AN232" s="586" t="str">
        <f>AN199</f>
        <v>令和  年度</v>
      </c>
      <c r="AO232" s="586"/>
      <c r="AP232" s="586"/>
      <c r="AQ232" s="587" t="s">
        <v>163</v>
      </c>
      <c r="AR232" s="587"/>
      <c r="AS232" s="587"/>
      <c r="AT232" s="587"/>
      <c r="AU232" s="587"/>
      <c r="AV232" s="587"/>
      <c r="AW232" s="587"/>
      <c r="AX232" s="587"/>
      <c r="AY232" s="587"/>
      <c r="AZ232" s="587"/>
      <c r="BA232" s="587"/>
      <c r="BB232" s="587"/>
      <c r="BC232" s="578" t="s">
        <v>142</v>
      </c>
      <c r="BD232" s="578"/>
      <c r="BE232" s="578"/>
      <c r="BF232" s="578"/>
      <c r="BG232" s="578"/>
      <c r="BH232" s="578"/>
      <c r="BI232" s="578"/>
      <c r="BJ232" s="578"/>
      <c r="BK232" s="578"/>
      <c r="BL232" s="25"/>
      <c r="BM232" s="25"/>
      <c r="BN232" s="25"/>
      <c r="BO232" s="25"/>
      <c r="BP232" s="1"/>
    </row>
    <row r="233" spans="2:68" ht="17.25" customHeight="1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I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</row>
    <row r="234" spans="2:68" ht="27" customHeight="1">
      <c r="B234" s="579" t="s">
        <v>143</v>
      </c>
      <c r="C234" s="580"/>
      <c r="D234" s="584">
        <v>8</v>
      </c>
      <c r="E234" s="585"/>
      <c r="F234" s="559" t="str">
        <f>F201</f>
        <v>　競技団体名： 福井県○○協会（連盟）</v>
      </c>
      <c r="G234" s="560"/>
      <c r="H234" s="560"/>
      <c r="I234" s="560"/>
      <c r="J234" s="560"/>
      <c r="K234" s="560"/>
      <c r="L234" s="560"/>
      <c r="M234" s="560"/>
      <c r="N234" s="560"/>
      <c r="O234" s="560"/>
      <c r="P234" s="560"/>
      <c r="Q234" s="560"/>
      <c r="R234" s="560"/>
      <c r="S234" s="560"/>
      <c r="T234" s="560"/>
      <c r="U234" s="560"/>
      <c r="V234" s="560"/>
      <c r="W234" s="560"/>
      <c r="X234" s="560"/>
      <c r="Y234" s="560"/>
      <c r="Z234" s="560"/>
      <c r="AA234" s="560"/>
      <c r="AB234" s="560"/>
      <c r="AC234" s="560"/>
      <c r="AD234" s="560"/>
      <c r="AE234" s="560"/>
      <c r="AF234" s="560"/>
      <c r="AI234" s="11"/>
      <c r="AK234" s="579" t="s">
        <v>143</v>
      </c>
      <c r="AL234" s="580"/>
      <c r="AM234" s="584">
        <v>18</v>
      </c>
      <c r="AN234" s="585"/>
      <c r="AO234" s="559" t="str">
        <f>AO201</f>
        <v>　競技団体名： 福井県○○協会（連盟）</v>
      </c>
      <c r="AP234" s="560"/>
      <c r="AQ234" s="560"/>
      <c r="AR234" s="560"/>
      <c r="AS234" s="560"/>
      <c r="AT234" s="560"/>
      <c r="AU234" s="560"/>
      <c r="AV234" s="560"/>
      <c r="AW234" s="560"/>
      <c r="AX234" s="560"/>
      <c r="AY234" s="560"/>
      <c r="AZ234" s="560"/>
      <c r="BA234" s="560"/>
      <c r="BB234" s="560"/>
      <c r="BC234" s="560"/>
      <c r="BD234" s="560"/>
      <c r="BE234" s="560"/>
      <c r="BF234" s="560"/>
      <c r="BG234" s="560"/>
      <c r="BH234" s="560"/>
      <c r="BI234" s="560"/>
      <c r="BJ234" s="560"/>
      <c r="BK234" s="560"/>
      <c r="BL234" s="560"/>
      <c r="BM234" s="560"/>
      <c r="BN234" s="560"/>
      <c r="BO234" s="560"/>
    </row>
    <row r="235" spans="2:68" ht="28.5" customHeight="1">
      <c r="B235" s="493" t="s">
        <v>144</v>
      </c>
      <c r="C235" s="494"/>
      <c r="D235" s="495"/>
      <c r="E235" s="495"/>
      <c r="F235" s="495"/>
      <c r="G235" s="581"/>
      <c r="H235" s="582"/>
      <c r="I235" s="582"/>
      <c r="J235" s="582"/>
      <c r="K235" s="582"/>
      <c r="L235" s="582"/>
      <c r="M235" s="582"/>
      <c r="N235" s="582"/>
      <c r="O235" s="582"/>
      <c r="P235" s="582"/>
      <c r="Q235" s="582"/>
      <c r="R235" s="582"/>
      <c r="S235" s="582"/>
      <c r="T235" s="582"/>
      <c r="U235" s="582"/>
      <c r="V235" s="582"/>
      <c r="W235" s="582"/>
      <c r="X235" s="582"/>
      <c r="Y235" s="582"/>
      <c r="Z235" s="582"/>
      <c r="AA235" s="582"/>
      <c r="AB235" s="582"/>
      <c r="AC235" s="582"/>
      <c r="AD235" s="582"/>
      <c r="AE235" s="582"/>
      <c r="AF235" s="583"/>
      <c r="AI235" s="11"/>
      <c r="AK235" s="493" t="s">
        <v>144</v>
      </c>
      <c r="AL235" s="494"/>
      <c r="AM235" s="495"/>
      <c r="AN235" s="495"/>
      <c r="AO235" s="495"/>
      <c r="AP235" s="581"/>
      <c r="AQ235" s="582"/>
      <c r="AR235" s="582"/>
      <c r="AS235" s="582"/>
      <c r="AT235" s="582"/>
      <c r="AU235" s="582"/>
      <c r="AV235" s="582"/>
      <c r="AW235" s="582"/>
      <c r="AX235" s="582"/>
      <c r="AY235" s="582"/>
      <c r="AZ235" s="582"/>
      <c r="BA235" s="582"/>
      <c r="BB235" s="582"/>
      <c r="BC235" s="582"/>
      <c r="BD235" s="582"/>
      <c r="BE235" s="582"/>
      <c r="BF235" s="582"/>
      <c r="BG235" s="582"/>
      <c r="BH235" s="582"/>
      <c r="BI235" s="582"/>
      <c r="BJ235" s="582"/>
      <c r="BK235" s="582"/>
      <c r="BL235" s="582"/>
      <c r="BM235" s="582"/>
      <c r="BN235" s="582"/>
      <c r="BO235" s="583"/>
    </row>
    <row r="236" spans="2:68" ht="28.5" customHeight="1">
      <c r="B236" s="493" t="s">
        <v>145</v>
      </c>
      <c r="C236" s="494"/>
      <c r="D236" s="495"/>
      <c r="E236" s="495"/>
      <c r="F236" s="495"/>
      <c r="G236" s="581"/>
      <c r="H236" s="582"/>
      <c r="I236" s="582"/>
      <c r="J236" s="582"/>
      <c r="K236" s="582"/>
      <c r="L236" s="582"/>
      <c r="M236" s="582"/>
      <c r="N236" s="582"/>
      <c r="O236" s="582"/>
      <c r="P236" s="582"/>
      <c r="Q236" s="582"/>
      <c r="R236" s="582"/>
      <c r="S236" s="582"/>
      <c r="T236" s="582"/>
      <c r="U236" s="582"/>
      <c r="V236" s="582"/>
      <c r="W236" s="582"/>
      <c r="X236" s="582"/>
      <c r="Y236" s="582"/>
      <c r="Z236" s="582"/>
      <c r="AA236" s="582"/>
      <c r="AB236" s="582"/>
      <c r="AC236" s="582"/>
      <c r="AD236" s="582"/>
      <c r="AE236" s="582"/>
      <c r="AF236" s="583"/>
      <c r="AI236" s="11"/>
      <c r="AK236" s="493" t="s">
        <v>145</v>
      </c>
      <c r="AL236" s="494"/>
      <c r="AM236" s="495"/>
      <c r="AN236" s="495"/>
      <c r="AO236" s="495"/>
      <c r="AP236" s="581"/>
      <c r="AQ236" s="582"/>
      <c r="AR236" s="582"/>
      <c r="AS236" s="582"/>
      <c r="AT236" s="582"/>
      <c r="AU236" s="582"/>
      <c r="AV236" s="582"/>
      <c r="AW236" s="582"/>
      <c r="AX236" s="582"/>
      <c r="AY236" s="582"/>
      <c r="AZ236" s="582"/>
      <c r="BA236" s="582"/>
      <c r="BB236" s="582"/>
      <c r="BC236" s="582"/>
      <c r="BD236" s="582"/>
      <c r="BE236" s="582"/>
      <c r="BF236" s="582"/>
      <c r="BG236" s="582"/>
      <c r="BH236" s="582"/>
      <c r="BI236" s="582"/>
      <c r="BJ236" s="582"/>
      <c r="BK236" s="582"/>
      <c r="BL236" s="582"/>
      <c r="BM236" s="582"/>
      <c r="BN236" s="582"/>
      <c r="BO236" s="583"/>
    </row>
    <row r="237" spans="2:68" ht="28.5" customHeight="1">
      <c r="B237" s="493" t="s">
        <v>146</v>
      </c>
      <c r="C237" s="494"/>
      <c r="D237" s="495"/>
      <c r="E237" s="499" t="s">
        <v>147</v>
      </c>
      <c r="F237" s="500"/>
      <c r="G237" s="490"/>
      <c r="H237" s="491"/>
      <c r="I237" s="491"/>
      <c r="J237" s="491"/>
      <c r="K237" s="491"/>
      <c r="L237" s="501" t="s">
        <v>148</v>
      </c>
      <c r="M237" s="501"/>
      <c r="N237" s="501"/>
      <c r="O237" s="501"/>
      <c r="P237" s="499"/>
      <c r="Q237" s="490"/>
      <c r="R237" s="491"/>
      <c r="S237" s="491"/>
      <c r="T237" s="491"/>
      <c r="U237" s="491"/>
      <c r="V237" s="491"/>
      <c r="W237" s="491"/>
      <c r="X237" s="501" t="s">
        <v>149</v>
      </c>
      <c r="Y237" s="501"/>
      <c r="Z237" s="501"/>
      <c r="AA237" s="499"/>
      <c r="AB237" s="490"/>
      <c r="AC237" s="491"/>
      <c r="AD237" s="491"/>
      <c r="AE237" s="491"/>
      <c r="AF237" s="492"/>
      <c r="AI237" s="11"/>
      <c r="AK237" s="493" t="s">
        <v>146</v>
      </c>
      <c r="AL237" s="494"/>
      <c r="AM237" s="495"/>
      <c r="AN237" s="499" t="s">
        <v>147</v>
      </c>
      <c r="AO237" s="500"/>
      <c r="AP237" s="490"/>
      <c r="AQ237" s="491"/>
      <c r="AR237" s="491"/>
      <c r="AS237" s="491"/>
      <c r="AT237" s="491"/>
      <c r="AU237" s="501" t="s">
        <v>148</v>
      </c>
      <c r="AV237" s="501"/>
      <c r="AW237" s="501"/>
      <c r="AX237" s="501"/>
      <c r="AY237" s="499"/>
      <c r="AZ237" s="490"/>
      <c r="BA237" s="491"/>
      <c r="BB237" s="491"/>
      <c r="BC237" s="491"/>
      <c r="BD237" s="491"/>
      <c r="BE237" s="491"/>
      <c r="BF237" s="491"/>
      <c r="BG237" s="501" t="s">
        <v>149</v>
      </c>
      <c r="BH237" s="501"/>
      <c r="BI237" s="501"/>
      <c r="BJ237" s="499"/>
      <c r="BK237" s="490"/>
      <c r="BL237" s="491"/>
      <c r="BM237" s="491"/>
      <c r="BN237" s="491"/>
      <c r="BO237" s="492"/>
    </row>
    <row r="238" spans="2:68" ht="28.5" customHeight="1">
      <c r="B238" s="496"/>
      <c r="C238" s="497"/>
      <c r="D238" s="498"/>
      <c r="E238" s="538" t="s">
        <v>150</v>
      </c>
      <c r="F238" s="556"/>
      <c r="G238" s="539"/>
      <c r="H238" s="540"/>
      <c r="I238" s="540"/>
      <c r="J238" s="540"/>
      <c r="K238" s="540"/>
      <c r="L238" s="537" t="s">
        <v>151</v>
      </c>
      <c r="M238" s="537"/>
      <c r="N238" s="537"/>
      <c r="O238" s="537"/>
      <c r="P238" s="538"/>
      <c r="Q238" s="539"/>
      <c r="R238" s="540"/>
      <c r="S238" s="540"/>
      <c r="T238" s="540"/>
      <c r="U238" s="540"/>
      <c r="V238" s="540"/>
      <c r="W238" s="540"/>
      <c r="X238" s="537" t="s">
        <v>152</v>
      </c>
      <c r="Y238" s="537"/>
      <c r="Z238" s="537"/>
      <c r="AA238" s="538"/>
      <c r="AB238" s="539"/>
      <c r="AC238" s="540"/>
      <c r="AD238" s="540"/>
      <c r="AE238" s="540"/>
      <c r="AF238" s="541"/>
      <c r="AI238" s="11"/>
      <c r="AK238" s="496"/>
      <c r="AL238" s="497"/>
      <c r="AM238" s="498"/>
      <c r="AN238" s="538" t="s">
        <v>150</v>
      </c>
      <c r="AO238" s="556"/>
      <c r="AP238" s="539"/>
      <c r="AQ238" s="540"/>
      <c r="AR238" s="540"/>
      <c r="AS238" s="540"/>
      <c r="AT238" s="540"/>
      <c r="AU238" s="537" t="s">
        <v>151</v>
      </c>
      <c r="AV238" s="537"/>
      <c r="AW238" s="537"/>
      <c r="AX238" s="537"/>
      <c r="AY238" s="538"/>
      <c r="AZ238" s="539"/>
      <c r="BA238" s="540"/>
      <c r="BB238" s="540"/>
      <c r="BC238" s="540"/>
      <c r="BD238" s="540"/>
      <c r="BE238" s="540"/>
      <c r="BF238" s="540"/>
      <c r="BG238" s="537" t="s">
        <v>152</v>
      </c>
      <c r="BH238" s="537"/>
      <c r="BI238" s="537"/>
      <c r="BJ238" s="538"/>
      <c r="BK238" s="539"/>
      <c r="BL238" s="540"/>
      <c r="BM238" s="540"/>
      <c r="BN238" s="540"/>
      <c r="BO238" s="541"/>
    </row>
    <row r="239" spans="2:68" ht="13.5" customHeight="1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spans="2:68" ht="21" customHeight="1">
      <c r="B240" s="566" t="s">
        <v>153</v>
      </c>
      <c r="C240" s="567"/>
      <c r="D240" s="568"/>
      <c r="E240" s="568"/>
      <c r="F240" s="568"/>
      <c r="G240" s="568"/>
      <c r="H240" s="568" t="s">
        <v>154</v>
      </c>
      <c r="I240" s="569" t="s">
        <v>155</v>
      </c>
      <c r="J240" s="570"/>
      <c r="K240" s="570"/>
      <c r="L240" s="571"/>
      <c r="M240" s="575" t="s">
        <v>156</v>
      </c>
      <c r="N240" s="575"/>
      <c r="O240" s="569" t="s">
        <v>141</v>
      </c>
      <c r="P240" s="570"/>
      <c r="Q240" s="570"/>
      <c r="R240" s="570"/>
      <c r="S240" s="570"/>
      <c r="T240" s="571"/>
      <c r="U240" s="568" t="s">
        <v>157</v>
      </c>
      <c r="V240" s="568"/>
      <c r="W240" s="568"/>
      <c r="X240" s="568"/>
      <c r="Y240" s="568"/>
      <c r="Z240" s="568"/>
      <c r="AA240" s="568"/>
      <c r="AB240" s="568"/>
      <c r="AC240" s="568"/>
      <c r="AD240" s="568"/>
      <c r="AE240" s="576"/>
      <c r="AF240" s="577"/>
      <c r="AG240" s="3"/>
      <c r="AI240" s="3"/>
      <c r="AK240" s="566" t="s">
        <v>153</v>
      </c>
      <c r="AL240" s="567"/>
      <c r="AM240" s="568"/>
      <c r="AN240" s="568"/>
      <c r="AO240" s="568"/>
      <c r="AP240" s="568"/>
      <c r="AQ240" s="568" t="s">
        <v>154</v>
      </c>
      <c r="AR240" s="569" t="s">
        <v>155</v>
      </c>
      <c r="AS240" s="570"/>
      <c r="AT240" s="570"/>
      <c r="AU240" s="571"/>
      <c r="AV240" s="575" t="s">
        <v>156</v>
      </c>
      <c r="AW240" s="575"/>
      <c r="AX240" s="569" t="s">
        <v>141</v>
      </c>
      <c r="AY240" s="570"/>
      <c r="AZ240" s="570"/>
      <c r="BA240" s="570"/>
      <c r="BB240" s="570"/>
      <c r="BC240" s="571"/>
      <c r="BD240" s="568" t="s">
        <v>157</v>
      </c>
      <c r="BE240" s="568"/>
      <c r="BF240" s="568"/>
      <c r="BG240" s="568"/>
      <c r="BH240" s="568"/>
      <c r="BI240" s="568"/>
      <c r="BJ240" s="568"/>
      <c r="BK240" s="568"/>
      <c r="BL240" s="568"/>
      <c r="BM240" s="568"/>
      <c r="BN240" s="576"/>
      <c r="BO240" s="577"/>
      <c r="BP240" s="3"/>
    </row>
    <row r="241" spans="2:69" ht="21" customHeight="1">
      <c r="B241" s="493"/>
      <c r="C241" s="494"/>
      <c r="D241" s="495"/>
      <c r="E241" s="495"/>
      <c r="F241" s="495"/>
      <c r="G241" s="495"/>
      <c r="H241" s="495"/>
      <c r="I241" s="572"/>
      <c r="J241" s="573"/>
      <c r="K241" s="573"/>
      <c r="L241" s="574"/>
      <c r="M241" s="528"/>
      <c r="N241" s="528"/>
      <c r="O241" s="572"/>
      <c r="P241" s="573"/>
      <c r="Q241" s="573"/>
      <c r="R241" s="573"/>
      <c r="S241" s="573"/>
      <c r="T241" s="574"/>
      <c r="U241" s="528" t="s">
        <v>158</v>
      </c>
      <c r="V241" s="528"/>
      <c r="W241" s="528"/>
      <c r="X241" s="529" t="s">
        <v>159</v>
      </c>
      <c r="Y241" s="530"/>
      <c r="Z241" s="531"/>
      <c r="AA241" s="528" t="s">
        <v>160</v>
      </c>
      <c r="AB241" s="528"/>
      <c r="AC241" s="528"/>
      <c r="AD241" s="528"/>
      <c r="AE241" s="529" t="s">
        <v>161</v>
      </c>
      <c r="AF241" s="532"/>
      <c r="AK241" s="493"/>
      <c r="AL241" s="494"/>
      <c r="AM241" s="495"/>
      <c r="AN241" s="495"/>
      <c r="AO241" s="495"/>
      <c r="AP241" s="495"/>
      <c r="AQ241" s="495"/>
      <c r="AR241" s="572"/>
      <c r="AS241" s="573"/>
      <c r="AT241" s="573"/>
      <c r="AU241" s="574"/>
      <c r="AV241" s="528"/>
      <c r="AW241" s="528"/>
      <c r="AX241" s="572"/>
      <c r="AY241" s="573"/>
      <c r="AZ241" s="573"/>
      <c r="BA241" s="573"/>
      <c r="BB241" s="573"/>
      <c r="BC241" s="574"/>
      <c r="BD241" s="528" t="s">
        <v>158</v>
      </c>
      <c r="BE241" s="528"/>
      <c r="BF241" s="528"/>
      <c r="BG241" s="529" t="s">
        <v>159</v>
      </c>
      <c r="BH241" s="530"/>
      <c r="BI241" s="531"/>
      <c r="BJ241" s="528" t="s">
        <v>160</v>
      </c>
      <c r="BK241" s="528"/>
      <c r="BL241" s="528"/>
      <c r="BM241" s="528"/>
      <c r="BN241" s="529" t="s">
        <v>161</v>
      </c>
      <c r="BO241" s="532"/>
    </row>
    <row r="242" spans="2:69" ht="27.75" customHeight="1">
      <c r="B242" s="542"/>
      <c r="C242" s="543"/>
      <c r="D242" s="544"/>
      <c r="E242" s="545"/>
      <c r="F242" s="546"/>
      <c r="G242" s="547"/>
      <c r="H242" s="5"/>
      <c r="I242" s="533"/>
      <c r="J242" s="534"/>
      <c r="K242" s="534"/>
      <c r="L242" s="535"/>
      <c r="M242" s="527"/>
      <c r="N242" s="527"/>
      <c r="O242" s="466">
        <f t="shared" ref="O242:O251" si="14">PRODUCT(H242,I242,M242)</f>
        <v>0</v>
      </c>
      <c r="P242" s="467"/>
      <c r="Q242" s="467"/>
      <c r="R242" s="467"/>
      <c r="S242" s="467"/>
      <c r="T242" s="468"/>
      <c r="U242" s="523"/>
      <c r="V242" s="523"/>
      <c r="W242" s="523"/>
      <c r="X242" s="466"/>
      <c r="Y242" s="467"/>
      <c r="Z242" s="468"/>
      <c r="AA242" s="469"/>
      <c r="AB242" s="469"/>
      <c r="AC242" s="469"/>
      <c r="AD242" s="469"/>
      <c r="AE242" s="469"/>
      <c r="AF242" s="470"/>
      <c r="AK242" s="542"/>
      <c r="AL242" s="543"/>
      <c r="AM242" s="544"/>
      <c r="AN242" s="545"/>
      <c r="AO242" s="546"/>
      <c r="AP242" s="547"/>
      <c r="AQ242" s="5"/>
      <c r="AR242" s="533"/>
      <c r="AS242" s="534"/>
      <c r="AT242" s="534"/>
      <c r="AU242" s="535"/>
      <c r="AV242" s="527"/>
      <c r="AW242" s="527"/>
      <c r="AX242" s="466">
        <f t="shared" ref="AX242:AX251" si="15">PRODUCT(AQ242,AR242,AV242)</f>
        <v>0</v>
      </c>
      <c r="AY242" s="467"/>
      <c r="AZ242" s="467"/>
      <c r="BA242" s="467"/>
      <c r="BB242" s="467"/>
      <c r="BC242" s="468"/>
      <c r="BD242" s="523"/>
      <c r="BE242" s="523"/>
      <c r="BF242" s="523"/>
      <c r="BG242" s="466"/>
      <c r="BH242" s="467"/>
      <c r="BI242" s="468"/>
      <c r="BJ242" s="469"/>
      <c r="BK242" s="469"/>
      <c r="BL242" s="469"/>
      <c r="BM242" s="469"/>
      <c r="BN242" s="469"/>
      <c r="BO242" s="470"/>
    </row>
    <row r="243" spans="2:69" ht="27.75" customHeight="1">
      <c r="B243" s="542"/>
      <c r="C243" s="543"/>
      <c r="D243" s="544"/>
      <c r="E243" s="548"/>
      <c r="F243" s="546"/>
      <c r="G243" s="547"/>
      <c r="H243" s="6"/>
      <c r="I243" s="533"/>
      <c r="J243" s="534"/>
      <c r="K243" s="534"/>
      <c r="L243" s="535"/>
      <c r="M243" s="527"/>
      <c r="N243" s="527"/>
      <c r="O243" s="466">
        <f t="shared" si="14"/>
        <v>0</v>
      </c>
      <c r="P243" s="467"/>
      <c r="Q243" s="467"/>
      <c r="R243" s="467"/>
      <c r="S243" s="467"/>
      <c r="T243" s="468"/>
      <c r="U243" s="523"/>
      <c r="V243" s="523"/>
      <c r="W243" s="523"/>
      <c r="X243" s="466"/>
      <c r="Y243" s="467"/>
      <c r="Z243" s="468"/>
      <c r="AA243" s="469"/>
      <c r="AB243" s="469"/>
      <c r="AC243" s="469"/>
      <c r="AD243" s="469"/>
      <c r="AE243" s="469"/>
      <c r="AF243" s="470"/>
      <c r="AK243" s="542"/>
      <c r="AL243" s="543"/>
      <c r="AM243" s="544"/>
      <c r="AN243" s="548"/>
      <c r="AO243" s="546"/>
      <c r="AP243" s="547"/>
      <c r="AQ243" s="6"/>
      <c r="AR243" s="533"/>
      <c r="AS243" s="534"/>
      <c r="AT243" s="534"/>
      <c r="AU243" s="535"/>
      <c r="AV243" s="527"/>
      <c r="AW243" s="527"/>
      <c r="AX243" s="466">
        <f t="shared" si="15"/>
        <v>0</v>
      </c>
      <c r="AY243" s="467"/>
      <c r="AZ243" s="467"/>
      <c r="BA243" s="467"/>
      <c r="BB243" s="467"/>
      <c r="BC243" s="468"/>
      <c r="BD243" s="523"/>
      <c r="BE243" s="523"/>
      <c r="BF243" s="523"/>
      <c r="BG243" s="466"/>
      <c r="BH243" s="467"/>
      <c r="BI243" s="468"/>
      <c r="BJ243" s="469"/>
      <c r="BK243" s="469"/>
      <c r="BL243" s="469"/>
      <c r="BM243" s="469"/>
      <c r="BN243" s="469"/>
      <c r="BO243" s="470"/>
    </row>
    <row r="244" spans="2:69" ht="27.75" customHeight="1">
      <c r="B244" s="542"/>
      <c r="C244" s="543"/>
      <c r="D244" s="544"/>
      <c r="E244" s="545"/>
      <c r="F244" s="546"/>
      <c r="G244" s="547"/>
      <c r="H244" s="6"/>
      <c r="I244" s="533"/>
      <c r="J244" s="534"/>
      <c r="K244" s="534"/>
      <c r="L244" s="535"/>
      <c r="M244" s="527"/>
      <c r="N244" s="527"/>
      <c r="O244" s="466">
        <f t="shared" si="14"/>
        <v>0</v>
      </c>
      <c r="P244" s="467"/>
      <c r="Q244" s="467"/>
      <c r="R244" s="467"/>
      <c r="S244" s="467"/>
      <c r="T244" s="468"/>
      <c r="U244" s="469"/>
      <c r="V244" s="469"/>
      <c r="W244" s="469"/>
      <c r="X244" s="507"/>
      <c r="Y244" s="508"/>
      <c r="Z244" s="509"/>
      <c r="AA244" s="469"/>
      <c r="AB244" s="469"/>
      <c r="AC244" s="469"/>
      <c r="AD244" s="469"/>
      <c r="AE244" s="469"/>
      <c r="AF244" s="470"/>
      <c r="AK244" s="542"/>
      <c r="AL244" s="543"/>
      <c r="AM244" s="544"/>
      <c r="AN244" s="545"/>
      <c r="AO244" s="546"/>
      <c r="AP244" s="547"/>
      <c r="AQ244" s="6"/>
      <c r="AR244" s="533"/>
      <c r="AS244" s="534"/>
      <c r="AT244" s="534"/>
      <c r="AU244" s="535"/>
      <c r="AV244" s="527"/>
      <c r="AW244" s="527"/>
      <c r="AX244" s="466">
        <f t="shared" si="15"/>
        <v>0</v>
      </c>
      <c r="AY244" s="467"/>
      <c r="AZ244" s="467"/>
      <c r="BA244" s="467"/>
      <c r="BB244" s="467"/>
      <c r="BC244" s="468"/>
      <c r="BD244" s="469"/>
      <c r="BE244" s="469"/>
      <c r="BF244" s="469"/>
      <c r="BG244" s="507"/>
      <c r="BH244" s="508"/>
      <c r="BI244" s="509"/>
      <c r="BJ244" s="469"/>
      <c r="BK244" s="469"/>
      <c r="BL244" s="469"/>
      <c r="BM244" s="469"/>
      <c r="BN244" s="469"/>
      <c r="BO244" s="470"/>
    </row>
    <row r="245" spans="2:69" ht="27.75" customHeight="1">
      <c r="B245" s="542"/>
      <c r="C245" s="543"/>
      <c r="D245" s="544"/>
      <c r="E245" s="562"/>
      <c r="F245" s="563"/>
      <c r="G245" s="564"/>
      <c r="H245" s="6"/>
      <c r="I245" s="533"/>
      <c r="J245" s="534"/>
      <c r="K245" s="534"/>
      <c r="L245" s="535"/>
      <c r="M245" s="527"/>
      <c r="N245" s="527"/>
      <c r="O245" s="466">
        <f t="shared" si="14"/>
        <v>0</v>
      </c>
      <c r="P245" s="467"/>
      <c r="Q245" s="467"/>
      <c r="R245" s="467"/>
      <c r="S245" s="467"/>
      <c r="T245" s="468"/>
      <c r="U245" s="469"/>
      <c r="V245" s="469"/>
      <c r="W245" s="469"/>
      <c r="X245" s="507"/>
      <c r="Y245" s="508"/>
      <c r="Z245" s="509"/>
      <c r="AA245" s="469"/>
      <c r="AB245" s="469"/>
      <c r="AC245" s="469"/>
      <c r="AD245" s="469"/>
      <c r="AE245" s="469"/>
      <c r="AF245" s="470"/>
      <c r="AK245" s="542"/>
      <c r="AL245" s="543"/>
      <c r="AM245" s="544"/>
      <c r="AN245" s="562"/>
      <c r="AO245" s="563"/>
      <c r="AP245" s="564"/>
      <c r="AQ245" s="6"/>
      <c r="AR245" s="533"/>
      <c r="AS245" s="534"/>
      <c r="AT245" s="534"/>
      <c r="AU245" s="535"/>
      <c r="AV245" s="527"/>
      <c r="AW245" s="527"/>
      <c r="AX245" s="466">
        <f t="shared" si="15"/>
        <v>0</v>
      </c>
      <c r="AY245" s="467"/>
      <c r="AZ245" s="467"/>
      <c r="BA245" s="467"/>
      <c r="BB245" s="467"/>
      <c r="BC245" s="468"/>
      <c r="BD245" s="469"/>
      <c r="BE245" s="469"/>
      <c r="BF245" s="469"/>
      <c r="BG245" s="507"/>
      <c r="BH245" s="508"/>
      <c r="BI245" s="509"/>
      <c r="BJ245" s="469"/>
      <c r="BK245" s="469"/>
      <c r="BL245" s="469"/>
      <c r="BM245" s="469"/>
      <c r="BN245" s="469"/>
      <c r="BO245" s="470"/>
    </row>
    <row r="246" spans="2:69" ht="27.75" customHeight="1">
      <c r="B246" s="549"/>
      <c r="C246" s="550"/>
      <c r="D246" s="543"/>
      <c r="E246" s="565"/>
      <c r="F246" s="563"/>
      <c r="G246" s="564"/>
      <c r="H246" s="6"/>
      <c r="I246" s="533"/>
      <c r="J246" s="534"/>
      <c r="K246" s="534"/>
      <c r="L246" s="535"/>
      <c r="M246" s="554"/>
      <c r="N246" s="555"/>
      <c r="O246" s="466">
        <f t="shared" si="14"/>
        <v>0</v>
      </c>
      <c r="P246" s="467"/>
      <c r="Q246" s="467"/>
      <c r="R246" s="467"/>
      <c r="S246" s="467"/>
      <c r="T246" s="468"/>
      <c r="U246" s="507"/>
      <c r="V246" s="508"/>
      <c r="W246" s="509"/>
      <c r="X246" s="507"/>
      <c r="Y246" s="508"/>
      <c r="Z246" s="509"/>
      <c r="AA246" s="507"/>
      <c r="AB246" s="508"/>
      <c r="AC246" s="508"/>
      <c r="AD246" s="509"/>
      <c r="AE246" s="507"/>
      <c r="AF246" s="536"/>
      <c r="AK246" s="549"/>
      <c r="AL246" s="550"/>
      <c r="AM246" s="543"/>
      <c r="AN246" s="565"/>
      <c r="AO246" s="563"/>
      <c r="AP246" s="564"/>
      <c r="AQ246" s="6"/>
      <c r="AR246" s="533"/>
      <c r="AS246" s="534"/>
      <c r="AT246" s="534"/>
      <c r="AU246" s="535"/>
      <c r="AV246" s="554"/>
      <c r="AW246" s="555"/>
      <c r="AX246" s="466">
        <f t="shared" si="15"/>
        <v>0</v>
      </c>
      <c r="AY246" s="467"/>
      <c r="AZ246" s="467"/>
      <c r="BA246" s="467"/>
      <c r="BB246" s="467"/>
      <c r="BC246" s="468"/>
      <c r="BD246" s="507"/>
      <c r="BE246" s="508"/>
      <c r="BF246" s="509"/>
      <c r="BG246" s="507"/>
      <c r="BH246" s="508"/>
      <c r="BI246" s="509"/>
      <c r="BJ246" s="507"/>
      <c r="BK246" s="508"/>
      <c r="BL246" s="508"/>
      <c r="BM246" s="509"/>
      <c r="BN246" s="507"/>
      <c r="BO246" s="536"/>
    </row>
    <row r="247" spans="2:69" ht="27.75" customHeight="1">
      <c r="B247" s="542"/>
      <c r="C247" s="543"/>
      <c r="D247" s="544"/>
      <c r="E247" s="545"/>
      <c r="F247" s="546"/>
      <c r="G247" s="547"/>
      <c r="H247" s="6"/>
      <c r="I247" s="533"/>
      <c r="J247" s="534"/>
      <c r="K247" s="534"/>
      <c r="L247" s="535"/>
      <c r="M247" s="527"/>
      <c r="N247" s="527"/>
      <c r="O247" s="466">
        <f t="shared" si="14"/>
        <v>0</v>
      </c>
      <c r="P247" s="467"/>
      <c r="Q247" s="467"/>
      <c r="R247" s="467"/>
      <c r="S247" s="467"/>
      <c r="T247" s="468"/>
      <c r="U247" s="469"/>
      <c r="V247" s="469"/>
      <c r="W247" s="469"/>
      <c r="X247" s="507"/>
      <c r="Y247" s="508"/>
      <c r="Z247" s="509"/>
      <c r="AA247" s="469"/>
      <c r="AB247" s="469"/>
      <c r="AC247" s="469"/>
      <c r="AD247" s="469"/>
      <c r="AE247" s="469"/>
      <c r="AF247" s="470"/>
      <c r="AK247" s="542"/>
      <c r="AL247" s="543"/>
      <c r="AM247" s="544"/>
      <c r="AN247" s="545"/>
      <c r="AO247" s="546"/>
      <c r="AP247" s="547"/>
      <c r="AQ247" s="6"/>
      <c r="AR247" s="533"/>
      <c r="AS247" s="534"/>
      <c r="AT247" s="534"/>
      <c r="AU247" s="535"/>
      <c r="AV247" s="527"/>
      <c r="AW247" s="527"/>
      <c r="AX247" s="466">
        <f t="shared" si="15"/>
        <v>0</v>
      </c>
      <c r="AY247" s="467"/>
      <c r="AZ247" s="467"/>
      <c r="BA247" s="467"/>
      <c r="BB247" s="467"/>
      <c r="BC247" s="468"/>
      <c r="BD247" s="469"/>
      <c r="BE247" s="469"/>
      <c r="BF247" s="469"/>
      <c r="BG247" s="507"/>
      <c r="BH247" s="508"/>
      <c r="BI247" s="509"/>
      <c r="BJ247" s="469"/>
      <c r="BK247" s="469"/>
      <c r="BL247" s="469"/>
      <c r="BM247" s="469"/>
      <c r="BN247" s="469"/>
      <c r="BO247" s="470"/>
    </row>
    <row r="248" spans="2:69" ht="27.75" customHeight="1">
      <c r="B248" s="542"/>
      <c r="C248" s="543"/>
      <c r="D248" s="544"/>
      <c r="E248" s="545"/>
      <c r="F248" s="546"/>
      <c r="G248" s="547"/>
      <c r="H248" s="6"/>
      <c r="I248" s="533"/>
      <c r="J248" s="534"/>
      <c r="K248" s="534"/>
      <c r="L248" s="535"/>
      <c r="M248" s="527"/>
      <c r="N248" s="527"/>
      <c r="O248" s="466">
        <f t="shared" si="14"/>
        <v>0</v>
      </c>
      <c r="P248" s="467"/>
      <c r="Q248" s="467"/>
      <c r="R248" s="467"/>
      <c r="S248" s="467"/>
      <c r="T248" s="468"/>
      <c r="U248" s="523"/>
      <c r="V248" s="523"/>
      <c r="W248" s="523"/>
      <c r="X248" s="466"/>
      <c r="Y248" s="467"/>
      <c r="Z248" s="468"/>
      <c r="AA248" s="469"/>
      <c r="AB248" s="469"/>
      <c r="AC248" s="469"/>
      <c r="AD248" s="469"/>
      <c r="AE248" s="469"/>
      <c r="AF248" s="470"/>
      <c r="AK248" s="542"/>
      <c r="AL248" s="543"/>
      <c r="AM248" s="544"/>
      <c r="AN248" s="545"/>
      <c r="AO248" s="546"/>
      <c r="AP248" s="547"/>
      <c r="AQ248" s="6"/>
      <c r="AR248" s="533"/>
      <c r="AS248" s="534"/>
      <c r="AT248" s="534"/>
      <c r="AU248" s="535"/>
      <c r="AV248" s="527"/>
      <c r="AW248" s="527"/>
      <c r="AX248" s="466">
        <f t="shared" si="15"/>
        <v>0</v>
      </c>
      <c r="AY248" s="467"/>
      <c r="AZ248" s="467"/>
      <c r="BA248" s="467"/>
      <c r="BB248" s="467"/>
      <c r="BC248" s="468"/>
      <c r="BD248" s="523"/>
      <c r="BE248" s="523"/>
      <c r="BF248" s="523"/>
      <c r="BG248" s="466"/>
      <c r="BH248" s="467"/>
      <c r="BI248" s="468"/>
      <c r="BJ248" s="469"/>
      <c r="BK248" s="469"/>
      <c r="BL248" s="469"/>
      <c r="BM248" s="469"/>
      <c r="BN248" s="469"/>
      <c r="BO248" s="470"/>
    </row>
    <row r="249" spans="2:69" ht="27.75" customHeight="1">
      <c r="B249" s="549"/>
      <c r="C249" s="550"/>
      <c r="D249" s="543"/>
      <c r="E249" s="545"/>
      <c r="F249" s="546"/>
      <c r="G249" s="547"/>
      <c r="H249" s="6"/>
      <c r="I249" s="551"/>
      <c r="J249" s="552"/>
      <c r="K249" s="552"/>
      <c r="L249" s="553"/>
      <c r="M249" s="554"/>
      <c r="N249" s="555"/>
      <c r="O249" s="466">
        <f t="shared" si="14"/>
        <v>0</v>
      </c>
      <c r="P249" s="467"/>
      <c r="Q249" s="467"/>
      <c r="R249" s="467"/>
      <c r="S249" s="467"/>
      <c r="T249" s="468"/>
      <c r="U249" s="523"/>
      <c r="V249" s="523"/>
      <c r="W249" s="523"/>
      <c r="X249" s="466"/>
      <c r="Y249" s="467"/>
      <c r="Z249" s="468"/>
      <c r="AA249" s="469"/>
      <c r="AB249" s="469"/>
      <c r="AC249" s="469"/>
      <c r="AD249" s="469"/>
      <c r="AE249" s="469"/>
      <c r="AF249" s="470"/>
      <c r="AK249" s="549"/>
      <c r="AL249" s="550"/>
      <c r="AM249" s="543"/>
      <c r="AN249" s="545"/>
      <c r="AO249" s="546"/>
      <c r="AP249" s="547"/>
      <c r="AQ249" s="6"/>
      <c r="AR249" s="551"/>
      <c r="AS249" s="552"/>
      <c r="AT249" s="552"/>
      <c r="AU249" s="553"/>
      <c r="AV249" s="554"/>
      <c r="AW249" s="555"/>
      <c r="AX249" s="466">
        <f t="shared" si="15"/>
        <v>0</v>
      </c>
      <c r="AY249" s="467"/>
      <c r="AZ249" s="467"/>
      <c r="BA249" s="467"/>
      <c r="BB249" s="467"/>
      <c r="BC249" s="468"/>
      <c r="BD249" s="523"/>
      <c r="BE249" s="523"/>
      <c r="BF249" s="523"/>
      <c r="BG249" s="466"/>
      <c r="BH249" s="467"/>
      <c r="BI249" s="468"/>
      <c r="BJ249" s="469"/>
      <c r="BK249" s="469"/>
      <c r="BL249" s="469"/>
      <c r="BM249" s="469"/>
      <c r="BN249" s="469"/>
      <c r="BO249" s="470"/>
    </row>
    <row r="250" spans="2:69" ht="27.75" customHeight="1">
      <c r="B250" s="542"/>
      <c r="C250" s="543"/>
      <c r="D250" s="544"/>
      <c r="E250" s="545"/>
      <c r="F250" s="546"/>
      <c r="G250" s="547"/>
      <c r="H250" s="6"/>
      <c r="I250" s="533"/>
      <c r="J250" s="534"/>
      <c r="K250" s="534"/>
      <c r="L250" s="535"/>
      <c r="M250" s="527"/>
      <c r="N250" s="527"/>
      <c r="O250" s="466">
        <f t="shared" si="14"/>
        <v>0</v>
      </c>
      <c r="P250" s="467"/>
      <c r="Q250" s="467"/>
      <c r="R250" s="467"/>
      <c r="S250" s="467"/>
      <c r="T250" s="468"/>
      <c r="U250" s="523"/>
      <c r="V250" s="523"/>
      <c r="W250" s="523"/>
      <c r="X250" s="466"/>
      <c r="Y250" s="467"/>
      <c r="Z250" s="468"/>
      <c r="AA250" s="469"/>
      <c r="AB250" s="469"/>
      <c r="AC250" s="469"/>
      <c r="AD250" s="469"/>
      <c r="AE250" s="469"/>
      <c r="AF250" s="470"/>
      <c r="AK250" s="542"/>
      <c r="AL250" s="543"/>
      <c r="AM250" s="544"/>
      <c r="AN250" s="545"/>
      <c r="AO250" s="546"/>
      <c r="AP250" s="547"/>
      <c r="AQ250" s="6"/>
      <c r="AR250" s="533"/>
      <c r="AS250" s="534"/>
      <c r="AT250" s="534"/>
      <c r="AU250" s="535"/>
      <c r="AV250" s="527"/>
      <c r="AW250" s="527"/>
      <c r="AX250" s="466">
        <f t="shared" si="15"/>
        <v>0</v>
      </c>
      <c r="AY250" s="467"/>
      <c r="AZ250" s="467"/>
      <c r="BA250" s="467"/>
      <c r="BB250" s="467"/>
      <c r="BC250" s="468"/>
      <c r="BD250" s="523"/>
      <c r="BE250" s="523"/>
      <c r="BF250" s="523"/>
      <c r="BG250" s="466"/>
      <c r="BH250" s="467"/>
      <c r="BI250" s="468"/>
      <c r="BJ250" s="469"/>
      <c r="BK250" s="469"/>
      <c r="BL250" s="469"/>
      <c r="BM250" s="469"/>
      <c r="BN250" s="469"/>
      <c r="BO250" s="470"/>
    </row>
    <row r="251" spans="2:69" ht="27.75" customHeight="1">
      <c r="B251" s="549"/>
      <c r="C251" s="550"/>
      <c r="D251" s="543"/>
      <c r="E251" s="545"/>
      <c r="F251" s="546"/>
      <c r="G251" s="547"/>
      <c r="H251" s="6"/>
      <c r="I251" s="551"/>
      <c r="J251" s="552"/>
      <c r="K251" s="552"/>
      <c r="L251" s="553"/>
      <c r="M251" s="554"/>
      <c r="N251" s="555"/>
      <c r="O251" s="466">
        <f t="shared" si="14"/>
        <v>0</v>
      </c>
      <c r="P251" s="467"/>
      <c r="Q251" s="467"/>
      <c r="R251" s="467"/>
      <c r="S251" s="467"/>
      <c r="T251" s="468"/>
      <c r="U251" s="523"/>
      <c r="V251" s="523"/>
      <c r="W251" s="523"/>
      <c r="X251" s="466"/>
      <c r="Y251" s="467"/>
      <c r="Z251" s="468"/>
      <c r="AA251" s="469"/>
      <c r="AB251" s="469"/>
      <c r="AC251" s="469"/>
      <c r="AD251" s="469"/>
      <c r="AE251" s="469"/>
      <c r="AF251" s="470"/>
      <c r="AK251" s="549"/>
      <c r="AL251" s="550"/>
      <c r="AM251" s="543"/>
      <c r="AN251" s="545"/>
      <c r="AO251" s="546"/>
      <c r="AP251" s="547"/>
      <c r="AQ251" s="6"/>
      <c r="AR251" s="551"/>
      <c r="AS251" s="552"/>
      <c r="AT251" s="552"/>
      <c r="AU251" s="553"/>
      <c r="AV251" s="554"/>
      <c r="AW251" s="555"/>
      <c r="AX251" s="466">
        <f t="shared" si="15"/>
        <v>0</v>
      </c>
      <c r="AY251" s="467"/>
      <c r="AZ251" s="467"/>
      <c r="BA251" s="467"/>
      <c r="BB251" s="467"/>
      <c r="BC251" s="468"/>
      <c r="BD251" s="523"/>
      <c r="BE251" s="523"/>
      <c r="BF251" s="523"/>
      <c r="BG251" s="466"/>
      <c r="BH251" s="467"/>
      <c r="BI251" s="468"/>
      <c r="BJ251" s="469"/>
      <c r="BK251" s="469"/>
      <c r="BL251" s="469"/>
      <c r="BM251" s="469"/>
      <c r="BN251" s="469"/>
      <c r="BO251" s="470"/>
    </row>
    <row r="252" spans="2:69" ht="27.75" customHeight="1">
      <c r="B252" s="549"/>
      <c r="C252" s="550"/>
      <c r="D252" s="543"/>
      <c r="E252" s="545"/>
      <c r="F252" s="546"/>
      <c r="G252" s="547"/>
      <c r="H252" s="6"/>
      <c r="I252" s="551"/>
      <c r="J252" s="552"/>
      <c r="K252" s="552"/>
      <c r="L252" s="553"/>
      <c r="M252" s="554"/>
      <c r="N252" s="555"/>
      <c r="O252" s="466">
        <f>PRODUCT(H252,J252,M252)</f>
        <v>0</v>
      </c>
      <c r="P252" s="467"/>
      <c r="Q252" s="467"/>
      <c r="R252" s="467"/>
      <c r="S252" s="467"/>
      <c r="T252" s="468"/>
      <c r="U252" s="523"/>
      <c r="V252" s="523"/>
      <c r="W252" s="523"/>
      <c r="X252" s="466"/>
      <c r="Y252" s="467"/>
      <c r="Z252" s="468"/>
      <c r="AA252" s="469"/>
      <c r="AB252" s="469"/>
      <c r="AC252" s="469"/>
      <c r="AD252" s="469"/>
      <c r="AE252" s="469"/>
      <c r="AF252" s="470"/>
      <c r="AK252" s="549"/>
      <c r="AL252" s="550"/>
      <c r="AM252" s="543"/>
      <c r="AN252" s="545"/>
      <c r="AO252" s="546"/>
      <c r="AP252" s="547"/>
      <c r="AQ252" s="6"/>
      <c r="AR252" s="551"/>
      <c r="AS252" s="552"/>
      <c r="AT252" s="552"/>
      <c r="AU252" s="553"/>
      <c r="AV252" s="554"/>
      <c r="AW252" s="555"/>
      <c r="AX252" s="466">
        <f>PRODUCT(AQ252,AS252,AV252)</f>
        <v>0</v>
      </c>
      <c r="AY252" s="467"/>
      <c r="AZ252" s="467"/>
      <c r="BA252" s="467"/>
      <c r="BB252" s="467"/>
      <c r="BC252" s="468"/>
      <c r="BD252" s="523"/>
      <c r="BE252" s="523"/>
      <c r="BF252" s="523"/>
      <c r="BG252" s="466"/>
      <c r="BH252" s="467"/>
      <c r="BI252" s="468"/>
      <c r="BJ252" s="469"/>
      <c r="BK252" s="469"/>
      <c r="BL252" s="469"/>
      <c r="BM252" s="469"/>
      <c r="BN252" s="469"/>
      <c r="BO252" s="470"/>
    </row>
    <row r="253" spans="2:69" ht="27.75" customHeight="1">
      <c r="B253" s="549"/>
      <c r="C253" s="550"/>
      <c r="D253" s="543"/>
      <c r="E253" s="545"/>
      <c r="F253" s="546"/>
      <c r="G253" s="547"/>
      <c r="H253" s="6"/>
      <c r="I253" s="551"/>
      <c r="J253" s="552"/>
      <c r="K253" s="552"/>
      <c r="L253" s="553"/>
      <c r="M253" s="554"/>
      <c r="N253" s="555"/>
      <c r="O253" s="466">
        <f>PRODUCT(H253,J253,M253)</f>
        <v>0</v>
      </c>
      <c r="P253" s="467"/>
      <c r="Q253" s="467"/>
      <c r="R253" s="467"/>
      <c r="S253" s="467"/>
      <c r="T253" s="468"/>
      <c r="U253" s="523"/>
      <c r="V253" s="523"/>
      <c r="W253" s="523"/>
      <c r="X253" s="466"/>
      <c r="Y253" s="467"/>
      <c r="Z253" s="468"/>
      <c r="AA253" s="469"/>
      <c r="AB253" s="469"/>
      <c r="AC253" s="469"/>
      <c r="AD253" s="469"/>
      <c r="AE253" s="469"/>
      <c r="AF253" s="470"/>
      <c r="AK253" s="549"/>
      <c r="AL253" s="550"/>
      <c r="AM253" s="543"/>
      <c r="AN253" s="545"/>
      <c r="AO253" s="546"/>
      <c r="AP253" s="547"/>
      <c r="AQ253" s="6"/>
      <c r="AR253" s="551"/>
      <c r="AS253" s="552"/>
      <c r="AT253" s="552"/>
      <c r="AU253" s="553"/>
      <c r="AV253" s="554"/>
      <c r="AW253" s="555"/>
      <c r="AX253" s="466">
        <f>PRODUCT(AQ253,AS253,AV253)</f>
        <v>0</v>
      </c>
      <c r="AY253" s="467"/>
      <c r="AZ253" s="467"/>
      <c r="BA253" s="467"/>
      <c r="BB253" s="467"/>
      <c r="BC253" s="468"/>
      <c r="BD253" s="523"/>
      <c r="BE253" s="523"/>
      <c r="BF253" s="523"/>
      <c r="BG253" s="466"/>
      <c r="BH253" s="467"/>
      <c r="BI253" s="468"/>
      <c r="BJ253" s="469"/>
      <c r="BK253" s="469"/>
      <c r="BL253" s="469"/>
      <c r="BM253" s="469"/>
      <c r="BN253" s="469"/>
      <c r="BO253" s="470"/>
    </row>
    <row r="254" spans="2:69" ht="27.75" customHeight="1">
      <c r="B254" s="549"/>
      <c r="C254" s="550"/>
      <c r="D254" s="543"/>
      <c r="E254" s="545"/>
      <c r="F254" s="546"/>
      <c r="G254" s="547"/>
      <c r="H254" s="6"/>
      <c r="I254" s="551"/>
      <c r="J254" s="552"/>
      <c r="K254" s="552"/>
      <c r="L254" s="553"/>
      <c r="M254" s="554"/>
      <c r="N254" s="555"/>
      <c r="O254" s="466">
        <f>PRODUCT(H254,J254,M254)</f>
        <v>0</v>
      </c>
      <c r="P254" s="467"/>
      <c r="Q254" s="467"/>
      <c r="R254" s="467"/>
      <c r="S254" s="467"/>
      <c r="T254" s="468"/>
      <c r="U254" s="523"/>
      <c r="V254" s="523"/>
      <c r="W254" s="523"/>
      <c r="X254" s="466"/>
      <c r="Y254" s="467"/>
      <c r="Z254" s="468"/>
      <c r="AA254" s="469"/>
      <c r="AB254" s="469"/>
      <c r="AC254" s="469"/>
      <c r="AD254" s="469"/>
      <c r="AE254" s="469"/>
      <c r="AF254" s="470"/>
      <c r="AK254" s="549"/>
      <c r="AL254" s="550"/>
      <c r="AM254" s="543"/>
      <c r="AN254" s="545"/>
      <c r="AO254" s="546"/>
      <c r="AP254" s="547"/>
      <c r="AQ254" s="6"/>
      <c r="AR254" s="551"/>
      <c r="AS254" s="552"/>
      <c r="AT254" s="552"/>
      <c r="AU254" s="553"/>
      <c r="AV254" s="554"/>
      <c r="AW254" s="555"/>
      <c r="AX254" s="466">
        <f>PRODUCT(AQ254,AS254,AV254)</f>
        <v>0</v>
      </c>
      <c r="AY254" s="467"/>
      <c r="AZ254" s="467"/>
      <c r="BA254" s="467"/>
      <c r="BB254" s="467"/>
      <c r="BC254" s="468"/>
      <c r="BD254" s="523"/>
      <c r="BE254" s="523"/>
      <c r="BF254" s="523"/>
      <c r="BG254" s="466"/>
      <c r="BH254" s="467"/>
      <c r="BI254" s="468"/>
      <c r="BJ254" s="469"/>
      <c r="BK254" s="469"/>
      <c r="BL254" s="469"/>
      <c r="BM254" s="469"/>
      <c r="BN254" s="469"/>
      <c r="BO254" s="470"/>
    </row>
    <row r="255" spans="2:69" ht="27.75" customHeight="1">
      <c r="B255" s="549"/>
      <c r="C255" s="550"/>
      <c r="D255" s="543"/>
      <c r="E255" s="545"/>
      <c r="F255" s="546"/>
      <c r="G255" s="547"/>
      <c r="H255" s="6"/>
      <c r="I255" s="551"/>
      <c r="J255" s="552"/>
      <c r="K255" s="552"/>
      <c r="L255" s="553"/>
      <c r="M255" s="554"/>
      <c r="N255" s="555"/>
      <c r="O255" s="466">
        <f>PRODUCT(H255,J255,M255)</f>
        <v>0</v>
      </c>
      <c r="P255" s="467"/>
      <c r="Q255" s="467"/>
      <c r="R255" s="467"/>
      <c r="S255" s="467"/>
      <c r="T255" s="468"/>
      <c r="U255" s="523"/>
      <c r="V255" s="523"/>
      <c r="W255" s="523"/>
      <c r="X255" s="466"/>
      <c r="Y255" s="467"/>
      <c r="Z255" s="468"/>
      <c r="AA255" s="469"/>
      <c r="AB255" s="469"/>
      <c r="AC255" s="469"/>
      <c r="AD255" s="469"/>
      <c r="AE255" s="469"/>
      <c r="AF255" s="470"/>
      <c r="AG255" s="9"/>
      <c r="AH255" s="9"/>
      <c r="AK255" s="549"/>
      <c r="AL255" s="550"/>
      <c r="AM255" s="543"/>
      <c r="AN255" s="545"/>
      <c r="AO255" s="546"/>
      <c r="AP255" s="547"/>
      <c r="AQ255" s="6"/>
      <c r="AR255" s="551"/>
      <c r="AS255" s="552"/>
      <c r="AT255" s="552"/>
      <c r="AU255" s="553"/>
      <c r="AV255" s="554"/>
      <c r="AW255" s="555"/>
      <c r="AX255" s="466">
        <f>PRODUCT(AQ255,AS255,AV255)</f>
        <v>0</v>
      </c>
      <c r="AY255" s="467"/>
      <c r="AZ255" s="467"/>
      <c r="BA255" s="467"/>
      <c r="BB255" s="467"/>
      <c r="BC255" s="468"/>
      <c r="BD255" s="523"/>
      <c r="BE255" s="523"/>
      <c r="BF255" s="523"/>
      <c r="BG255" s="466"/>
      <c r="BH255" s="467"/>
      <c r="BI255" s="468"/>
      <c r="BJ255" s="469"/>
      <c r="BK255" s="469"/>
      <c r="BL255" s="469"/>
      <c r="BM255" s="469"/>
      <c r="BN255" s="469"/>
      <c r="BO255" s="470"/>
      <c r="BP255" s="9"/>
      <c r="BQ255" s="9"/>
    </row>
    <row r="256" spans="2:69" ht="16.5" customHeight="1">
      <c r="B256" s="476" t="s">
        <v>177</v>
      </c>
      <c r="C256" s="477"/>
      <c r="D256" s="478"/>
      <c r="E256" s="478"/>
      <c r="F256" s="478"/>
      <c r="G256" s="478"/>
      <c r="H256" s="478"/>
      <c r="I256" s="478"/>
      <c r="J256" s="478"/>
      <c r="K256" s="478"/>
      <c r="L256" s="478"/>
      <c r="M256" s="478"/>
      <c r="N256" s="478"/>
      <c r="O256" s="482">
        <f>SUM(O242:T255)</f>
        <v>0</v>
      </c>
      <c r="P256" s="483"/>
      <c r="Q256" s="483"/>
      <c r="R256" s="483"/>
      <c r="S256" s="483"/>
      <c r="T256" s="484"/>
      <c r="U256" s="488">
        <f>SUM(U242:W255)</f>
        <v>0</v>
      </c>
      <c r="V256" s="488"/>
      <c r="W256" s="488"/>
      <c r="X256" s="488">
        <f>SUM(X242:Z255)</f>
        <v>0</v>
      </c>
      <c r="Y256" s="488"/>
      <c r="Z256" s="488"/>
      <c r="AA256" s="488">
        <f>SUM(AA242:AD255)</f>
        <v>0</v>
      </c>
      <c r="AB256" s="488"/>
      <c r="AC256" s="488"/>
      <c r="AD256" s="488"/>
      <c r="AE256" s="462">
        <f>SUM(AE242:AF255)</f>
        <v>0</v>
      </c>
      <c r="AF256" s="463"/>
      <c r="AG256" s="561" t="s">
        <v>178</v>
      </c>
      <c r="AH256" s="474" t="str">
        <f>IF(U256+X256+AA256+AE256=O256,"ＯＫ","計算が間違っています")</f>
        <v>ＯＫ</v>
      </c>
      <c r="AK256" s="476" t="s">
        <v>177</v>
      </c>
      <c r="AL256" s="477"/>
      <c r="AM256" s="478"/>
      <c r="AN256" s="478"/>
      <c r="AO256" s="478"/>
      <c r="AP256" s="478"/>
      <c r="AQ256" s="478"/>
      <c r="AR256" s="478"/>
      <c r="AS256" s="478"/>
      <c r="AT256" s="478"/>
      <c r="AU256" s="478"/>
      <c r="AV256" s="478"/>
      <c r="AW256" s="478"/>
      <c r="AX256" s="482">
        <f>SUM(AX242:BC255)</f>
        <v>0</v>
      </c>
      <c r="AY256" s="483"/>
      <c r="AZ256" s="483"/>
      <c r="BA256" s="483"/>
      <c r="BB256" s="483"/>
      <c r="BC256" s="484"/>
      <c r="BD256" s="488">
        <f>SUM(BD242:BF255)</f>
        <v>0</v>
      </c>
      <c r="BE256" s="488"/>
      <c r="BF256" s="488"/>
      <c r="BG256" s="488">
        <f>SUM(BG242:BI255)</f>
        <v>0</v>
      </c>
      <c r="BH256" s="488"/>
      <c r="BI256" s="488"/>
      <c r="BJ256" s="488">
        <f>SUM(BJ242:BM255)</f>
        <v>0</v>
      </c>
      <c r="BK256" s="488"/>
      <c r="BL256" s="488"/>
      <c r="BM256" s="488"/>
      <c r="BN256" s="462">
        <f>SUM(BN242:BO255)</f>
        <v>0</v>
      </c>
      <c r="BO256" s="463"/>
      <c r="BP256" s="561" t="s">
        <v>178</v>
      </c>
      <c r="BQ256" s="474" t="str">
        <f>IF(BD256+BG256+BJ256+BN256=AX256,"ＯＫ","計算が間違っています")</f>
        <v>ＯＫ</v>
      </c>
    </row>
    <row r="257" spans="2:69" ht="23.25" customHeight="1">
      <c r="B257" s="479"/>
      <c r="C257" s="480"/>
      <c r="D257" s="481"/>
      <c r="E257" s="481"/>
      <c r="F257" s="481"/>
      <c r="G257" s="481"/>
      <c r="H257" s="481"/>
      <c r="I257" s="481"/>
      <c r="J257" s="481"/>
      <c r="K257" s="481"/>
      <c r="L257" s="481"/>
      <c r="M257" s="481"/>
      <c r="N257" s="481"/>
      <c r="O257" s="485"/>
      <c r="P257" s="486"/>
      <c r="Q257" s="486"/>
      <c r="R257" s="486"/>
      <c r="S257" s="486"/>
      <c r="T257" s="487"/>
      <c r="U257" s="489"/>
      <c r="V257" s="489"/>
      <c r="W257" s="489"/>
      <c r="X257" s="489"/>
      <c r="Y257" s="489"/>
      <c r="Z257" s="489"/>
      <c r="AA257" s="489"/>
      <c r="AB257" s="489"/>
      <c r="AC257" s="489"/>
      <c r="AD257" s="489"/>
      <c r="AE257" s="464"/>
      <c r="AF257" s="465"/>
      <c r="AG257" s="561"/>
      <c r="AH257" s="475"/>
      <c r="AK257" s="479"/>
      <c r="AL257" s="480"/>
      <c r="AM257" s="481"/>
      <c r="AN257" s="481"/>
      <c r="AO257" s="481"/>
      <c r="AP257" s="481"/>
      <c r="AQ257" s="481"/>
      <c r="AR257" s="481"/>
      <c r="AS257" s="481"/>
      <c r="AT257" s="481"/>
      <c r="AU257" s="481"/>
      <c r="AV257" s="481"/>
      <c r="AW257" s="481"/>
      <c r="AX257" s="485"/>
      <c r="AY257" s="486"/>
      <c r="AZ257" s="486"/>
      <c r="BA257" s="486"/>
      <c r="BB257" s="486"/>
      <c r="BC257" s="487"/>
      <c r="BD257" s="489"/>
      <c r="BE257" s="489"/>
      <c r="BF257" s="489"/>
      <c r="BG257" s="489"/>
      <c r="BH257" s="489"/>
      <c r="BI257" s="489"/>
      <c r="BJ257" s="489"/>
      <c r="BK257" s="489"/>
      <c r="BL257" s="489"/>
      <c r="BM257" s="489"/>
      <c r="BN257" s="464"/>
      <c r="BO257" s="465"/>
      <c r="BP257" s="561"/>
      <c r="BQ257" s="475"/>
    </row>
    <row r="258" spans="2:69" ht="12.75" customHeight="1"/>
    <row r="259" spans="2:69" ht="20.25" customHeight="1">
      <c r="B259" s="524" t="s">
        <v>179</v>
      </c>
      <c r="C259" s="525"/>
      <c r="D259" s="525"/>
      <c r="E259" s="525"/>
      <c r="F259" s="525"/>
      <c r="G259" s="525"/>
      <c r="H259" s="525"/>
      <c r="I259" s="525"/>
      <c r="J259" s="525"/>
      <c r="K259" s="525"/>
      <c r="L259" s="525"/>
      <c r="M259" s="525"/>
      <c r="N259" s="525"/>
      <c r="O259" s="525"/>
      <c r="P259" s="525"/>
      <c r="Q259" s="525"/>
      <c r="R259" s="525"/>
      <c r="S259" s="525"/>
      <c r="T259" s="525"/>
      <c r="U259" s="525"/>
      <c r="V259" s="525"/>
      <c r="W259" s="526"/>
      <c r="X259" s="502" t="s">
        <v>180</v>
      </c>
      <c r="Y259" s="503"/>
      <c r="Z259" s="503"/>
      <c r="AA259" s="503"/>
      <c r="AB259" s="504"/>
      <c r="AC259" s="505" t="s">
        <v>71</v>
      </c>
      <c r="AD259" s="503"/>
      <c r="AE259" s="503"/>
      <c r="AF259" s="506"/>
      <c r="AK259" s="524" t="s">
        <v>179</v>
      </c>
      <c r="AL259" s="525"/>
      <c r="AM259" s="525"/>
      <c r="AN259" s="525"/>
      <c r="AO259" s="525"/>
      <c r="AP259" s="525"/>
      <c r="AQ259" s="525"/>
      <c r="AR259" s="525"/>
      <c r="AS259" s="525"/>
      <c r="AT259" s="525"/>
      <c r="AU259" s="525"/>
      <c r="AV259" s="525"/>
      <c r="AW259" s="525"/>
      <c r="AX259" s="525"/>
      <c r="AY259" s="525"/>
      <c r="AZ259" s="525"/>
      <c r="BA259" s="525"/>
      <c r="BB259" s="525"/>
      <c r="BC259" s="525"/>
      <c r="BD259" s="525"/>
      <c r="BE259" s="525"/>
      <c r="BF259" s="526"/>
      <c r="BG259" s="502" t="s">
        <v>180</v>
      </c>
      <c r="BH259" s="503"/>
      <c r="BI259" s="503"/>
      <c r="BJ259" s="503"/>
      <c r="BK259" s="504"/>
      <c r="BL259" s="505" t="s">
        <v>71</v>
      </c>
      <c r="BM259" s="503"/>
      <c r="BN259" s="503"/>
      <c r="BO259" s="506"/>
    </row>
    <row r="260" spans="2:69" ht="28.5" customHeight="1">
      <c r="B260" s="557"/>
      <c r="C260" s="510"/>
      <c r="D260" s="510"/>
      <c r="E260" s="510"/>
      <c r="F260" s="510"/>
      <c r="G260" s="510"/>
      <c r="H260" s="510"/>
      <c r="I260" s="510"/>
      <c r="J260" s="510"/>
      <c r="K260" s="510"/>
      <c r="L260" s="510"/>
      <c r="M260" s="510"/>
      <c r="N260" s="510"/>
      <c r="O260" s="510"/>
      <c r="P260" s="510"/>
      <c r="Q260" s="510"/>
      <c r="R260" s="510"/>
      <c r="S260" s="510"/>
      <c r="T260" s="510"/>
      <c r="U260" s="510"/>
      <c r="V260" s="510"/>
      <c r="W260" s="511"/>
      <c r="X260" s="514"/>
      <c r="Y260" s="515"/>
      <c r="Z260" s="515"/>
      <c r="AA260" s="515"/>
      <c r="AB260" s="516"/>
      <c r="AC260" s="471"/>
      <c r="AD260" s="472"/>
      <c r="AE260" s="472"/>
      <c r="AF260" s="473"/>
      <c r="AK260" s="557"/>
      <c r="AL260" s="510"/>
      <c r="AM260" s="510"/>
      <c r="AN260" s="510"/>
      <c r="AO260" s="510"/>
      <c r="AP260" s="510"/>
      <c r="AQ260" s="510"/>
      <c r="AR260" s="510"/>
      <c r="AS260" s="510"/>
      <c r="AT260" s="510"/>
      <c r="AU260" s="510"/>
      <c r="AV260" s="510"/>
      <c r="AW260" s="510"/>
      <c r="AX260" s="510"/>
      <c r="AY260" s="510"/>
      <c r="AZ260" s="510"/>
      <c r="BA260" s="510"/>
      <c r="BB260" s="510"/>
      <c r="BC260" s="510"/>
      <c r="BD260" s="510"/>
      <c r="BE260" s="510"/>
      <c r="BF260" s="511"/>
      <c r="BG260" s="514"/>
      <c r="BH260" s="515"/>
      <c r="BI260" s="515"/>
      <c r="BJ260" s="515"/>
      <c r="BK260" s="516"/>
      <c r="BL260" s="471"/>
      <c r="BM260" s="472"/>
      <c r="BN260" s="472"/>
      <c r="BO260" s="473"/>
    </row>
    <row r="261" spans="2:69" ht="28.5" customHeight="1">
      <c r="B261" s="557"/>
      <c r="C261" s="510"/>
      <c r="D261" s="510"/>
      <c r="E261" s="510"/>
      <c r="F261" s="510"/>
      <c r="G261" s="510"/>
      <c r="H261" s="510"/>
      <c r="I261" s="510"/>
      <c r="J261" s="510"/>
      <c r="K261" s="510"/>
      <c r="L261" s="510"/>
      <c r="M261" s="510"/>
      <c r="N261" s="510"/>
      <c r="O261" s="510"/>
      <c r="P261" s="510"/>
      <c r="Q261" s="510"/>
      <c r="R261" s="510"/>
      <c r="S261" s="510"/>
      <c r="T261" s="510"/>
      <c r="U261" s="510"/>
      <c r="V261" s="510"/>
      <c r="W261" s="511"/>
      <c r="X261" s="514"/>
      <c r="Y261" s="515"/>
      <c r="Z261" s="515"/>
      <c r="AA261" s="515"/>
      <c r="AB261" s="516"/>
      <c r="AC261" s="471"/>
      <c r="AD261" s="472"/>
      <c r="AE261" s="472"/>
      <c r="AF261" s="473"/>
      <c r="AK261" s="557"/>
      <c r="AL261" s="510"/>
      <c r="AM261" s="510"/>
      <c r="AN261" s="510"/>
      <c r="AO261" s="510"/>
      <c r="AP261" s="510"/>
      <c r="AQ261" s="510"/>
      <c r="AR261" s="510"/>
      <c r="AS261" s="510"/>
      <c r="AT261" s="510"/>
      <c r="AU261" s="510"/>
      <c r="AV261" s="510"/>
      <c r="AW261" s="510"/>
      <c r="AX261" s="510"/>
      <c r="AY261" s="510"/>
      <c r="AZ261" s="510"/>
      <c r="BA261" s="510"/>
      <c r="BB261" s="510"/>
      <c r="BC261" s="510"/>
      <c r="BD261" s="510"/>
      <c r="BE261" s="510"/>
      <c r="BF261" s="511"/>
      <c r="BG261" s="514"/>
      <c r="BH261" s="515"/>
      <c r="BI261" s="515"/>
      <c r="BJ261" s="515"/>
      <c r="BK261" s="516"/>
      <c r="BL261" s="471"/>
      <c r="BM261" s="472"/>
      <c r="BN261" s="472"/>
      <c r="BO261" s="473"/>
    </row>
    <row r="262" spans="2:69" ht="28.5" customHeight="1">
      <c r="B262" s="557"/>
      <c r="C262" s="510"/>
      <c r="D262" s="510"/>
      <c r="E262" s="510"/>
      <c r="F262" s="510"/>
      <c r="G262" s="510"/>
      <c r="H262" s="510"/>
      <c r="I262" s="510"/>
      <c r="J262" s="510"/>
      <c r="K262" s="510"/>
      <c r="L262" s="510"/>
      <c r="M262" s="510"/>
      <c r="N262" s="510"/>
      <c r="O262" s="510"/>
      <c r="P262" s="510"/>
      <c r="Q262" s="510"/>
      <c r="R262" s="510"/>
      <c r="S262" s="510"/>
      <c r="T262" s="510"/>
      <c r="U262" s="510"/>
      <c r="V262" s="510"/>
      <c r="W262" s="511"/>
      <c r="X262" s="514"/>
      <c r="Y262" s="515"/>
      <c r="Z262" s="515"/>
      <c r="AA262" s="515"/>
      <c r="AB262" s="516"/>
      <c r="AC262" s="471"/>
      <c r="AD262" s="472"/>
      <c r="AE262" s="472"/>
      <c r="AF262" s="473"/>
      <c r="AK262" s="557"/>
      <c r="AL262" s="510"/>
      <c r="AM262" s="510"/>
      <c r="AN262" s="510"/>
      <c r="AO262" s="510"/>
      <c r="AP262" s="510"/>
      <c r="AQ262" s="510"/>
      <c r="AR262" s="510"/>
      <c r="AS262" s="510"/>
      <c r="AT262" s="510"/>
      <c r="AU262" s="510"/>
      <c r="AV262" s="510"/>
      <c r="AW262" s="510"/>
      <c r="AX262" s="510"/>
      <c r="AY262" s="510"/>
      <c r="AZ262" s="510"/>
      <c r="BA262" s="510"/>
      <c r="BB262" s="510"/>
      <c r="BC262" s="510"/>
      <c r="BD262" s="510"/>
      <c r="BE262" s="510"/>
      <c r="BF262" s="511"/>
      <c r="BG262" s="514"/>
      <c r="BH262" s="515"/>
      <c r="BI262" s="515"/>
      <c r="BJ262" s="515"/>
      <c r="BK262" s="516"/>
      <c r="BL262" s="471"/>
      <c r="BM262" s="472"/>
      <c r="BN262" s="472"/>
      <c r="BO262" s="473"/>
    </row>
    <row r="263" spans="2:69" ht="28.5" customHeight="1">
      <c r="B263" s="557"/>
      <c r="C263" s="510"/>
      <c r="D263" s="510"/>
      <c r="E263" s="510"/>
      <c r="F263" s="510"/>
      <c r="G263" s="510"/>
      <c r="H263" s="510"/>
      <c r="I263" s="510"/>
      <c r="J263" s="510"/>
      <c r="K263" s="510"/>
      <c r="L263" s="510"/>
      <c r="M263" s="510"/>
      <c r="N263" s="510"/>
      <c r="O263" s="510"/>
      <c r="P263" s="510"/>
      <c r="Q263" s="510"/>
      <c r="R263" s="510"/>
      <c r="S263" s="510"/>
      <c r="T263" s="510"/>
      <c r="U263" s="510"/>
      <c r="V263" s="510"/>
      <c r="W263" s="511"/>
      <c r="X263" s="514"/>
      <c r="Y263" s="515"/>
      <c r="Z263" s="515"/>
      <c r="AA263" s="515"/>
      <c r="AB263" s="516"/>
      <c r="AC263" s="471"/>
      <c r="AD263" s="472"/>
      <c r="AE263" s="472"/>
      <c r="AF263" s="473"/>
      <c r="AK263" s="557"/>
      <c r="AL263" s="510"/>
      <c r="AM263" s="510"/>
      <c r="AN263" s="510"/>
      <c r="AO263" s="510"/>
      <c r="AP263" s="510"/>
      <c r="AQ263" s="510"/>
      <c r="AR263" s="510"/>
      <c r="AS263" s="510"/>
      <c r="AT263" s="510"/>
      <c r="AU263" s="510"/>
      <c r="AV263" s="510"/>
      <c r="AW263" s="510"/>
      <c r="AX263" s="510"/>
      <c r="AY263" s="510"/>
      <c r="AZ263" s="510"/>
      <c r="BA263" s="510"/>
      <c r="BB263" s="510"/>
      <c r="BC263" s="510"/>
      <c r="BD263" s="510"/>
      <c r="BE263" s="510"/>
      <c r="BF263" s="511"/>
      <c r="BG263" s="514"/>
      <c r="BH263" s="515"/>
      <c r="BI263" s="515"/>
      <c r="BJ263" s="515"/>
      <c r="BK263" s="516"/>
      <c r="BL263" s="471"/>
      <c r="BM263" s="472"/>
      <c r="BN263" s="472"/>
      <c r="BO263" s="473"/>
    </row>
    <row r="264" spans="2:69" ht="28.5" customHeight="1">
      <c r="B264" s="558"/>
      <c r="C264" s="512"/>
      <c r="D264" s="512"/>
      <c r="E264" s="512"/>
      <c r="F264" s="512"/>
      <c r="G264" s="512"/>
      <c r="H264" s="512"/>
      <c r="I264" s="512"/>
      <c r="J264" s="512"/>
      <c r="K264" s="512"/>
      <c r="L264" s="512"/>
      <c r="M264" s="512"/>
      <c r="N264" s="512"/>
      <c r="O264" s="512"/>
      <c r="P264" s="512"/>
      <c r="Q264" s="512"/>
      <c r="R264" s="512"/>
      <c r="S264" s="512"/>
      <c r="T264" s="512"/>
      <c r="U264" s="512"/>
      <c r="V264" s="512"/>
      <c r="W264" s="513"/>
      <c r="X264" s="517" t="s">
        <v>177</v>
      </c>
      <c r="Y264" s="518"/>
      <c r="Z264" s="518"/>
      <c r="AA264" s="518"/>
      <c r="AB264" s="519"/>
      <c r="AC264" s="520">
        <f>SUM(AC260:AF263)</f>
        <v>0</v>
      </c>
      <c r="AD264" s="521"/>
      <c r="AE264" s="521"/>
      <c r="AF264" s="522"/>
      <c r="AK264" s="558"/>
      <c r="AL264" s="512"/>
      <c r="AM264" s="512"/>
      <c r="AN264" s="512"/>
      <c r="AO264" s="512"/>
      <c r="AP264" s="512"/>
      <c r="AQ264" s="512"/>
      <c r="AR264" s="512"/>
      <c r="AS264" s="512"/>
      <c r="AT264" s="512"/>
      <c r="AU264" s="512"/>
      <c r="AV264" s="512"/>
      <c r="AW264" s="512"/>
      <c r="AX264" s="512"/>
      <c r="AY264" s="512"/>
      <c r="AZ264" s="512"/>
      <c r="BA264" s="512"/>
      <c r="BB264" s="512"/>
      <c r="BC264" s="512"/>
      <c r="BD264" s="512"/>
      <c r="BE264" s="512"/>
      <c r="BF264" s="513"/>
      <c r="BG264" s="517" t="s">
        <v>177</v>
      </c>
      <c r="BH264" s="518"/>
      <c r="BI264" s="518"/>
      <c r="BJ264" s="518"/>
      <c r="BK264" s="519"/>
      <c r="BL264" s="520">
        <f>SUM(BL260:BO263)</f>
        <v>0</v>
      </c>
      <c r="BM264" s="521"/>
      <c r="BN264" s="521"/>
      <c r="BO264" s="522"/>
    </row>
    <row r="265" spans="2:69" ht="21.75" customHeight="1">
      <c r="D265" s="25"/>
      <c r="E265" s="586" t="str">
        <f>E232</f>
        <v>令和  年度</v>
      </c>
      <c r="F265" s="586"/>
      <c r="G265" s="586"/>
      <c r="H265" s="587" t="s">
        <v>163</v>
      </c>
      <c r="I265" s="587"/>
      <c r="J265" s="587"/>
      <c r="K265" s="587"/>
      <c r="L265" s="587"/>
      <c r="M265" s="587"/>
      <c r="N265" s="587"/>
      <c r="O265" s="587"/>
      <c r="P265" s="587"/>
      <c r="Q265" s="587"/>
      <c r="R265" s="587"/>
      <c r="S265" s="587"/>
      <c r="T265" s="578" t="s">
        <v>142</v>
      </c>
      <c r="U265" s="578"/>
      <c r="V265" s="578"/>
      <c r="W265" s="578"/>
      <c r="X265" s="578"/>
      <c r="Y265" s="578"/>
      <c r="Z265" s="578"/>
      <c r="AA265" s="578"/>
      <c r="AB265" s="578"/>
      <c r="AC265" s="25"/>
      <c r="AD265" s="25"/>
      <c r="AE265" s="25"/>
      <c r="AF265" s="25"/>
      <c r="AG265" s="1"/>
      <c r="AI265" s="1"/>
      <c r="AM265" s="25"/>
      <c r="AN265" s="586" t="str">
        <f>AN232</f>
        <v>令和  年度</v>
      </c>
      <c r="AO265" s="586"/>
      <c r="AP265" s="586"/>
      <c r="AQ265" s="587" t="s">
        <v>163</v>
      </c>
      <c r="AR265" s="587"/>
      <c r="AS265" s="587"/>
      <c r="AT265" s="587"/>
      <c r="AU265" s="587"/>
      <c r="AV265" s="587"/>
      <c r="AW265" s="587"/>
      <c r="AX265" s="587"/>
      <c r="AY265" s="587"/>
      <c r="AZ265" s="587"/>
      <c r="BA265" s="587"/>
      <c r="BB265" s="587"/>
      <c r="BC265" s="578" t="s">
        <v>142</v>
      </c>
      <c r="BD265" s="578"/>
      <c r="BE265" s="578"/>
      <c r="BF265" s="578"/>
      <c r="BG265" s="578"/>
      <c r="BH265" s="578"/>
      <c r="BI265" s="578"/>
      <c r="BJ265" s="578"/>
      <c r="BK265" s="578"/>
      <c r="BL265" s="25"/>
      <c r="BM265" s="25"/>
      <c r="BN265" s="25"/>
      <c r="BO265" s="25"/>
      <c r="BP265" s="1"/>
    </row>
    <row r="266" spans="2:69" ht="17.25" customHeight="1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I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</row>
    <row r="267" spans="2:69" ht="27" customHeight="1">
      <c r="B267" s="579" t="s">
        <v>143</v>
      </c>
      <c r="C267" s="580"/>
      <c r="D267" s="584">
        <v>9</v>
      </c>
      <c r="E267" s="585"/>
      <c r="F267" s="559" t="str">
        <f>F234</f>
        <v>　競技団体名： 福井県○○協会（連盟）</v>
      </c>
      <c r="G267" s="560"/>
      <c r="H267" s="560"/>
      <c r="I267" s="560"/>
      <c r="J267" s="560"/>
      <c r="K267" s="560"/>
      <c r="L267" s="560"/>
      <c r="M267" s="560"/>
      <c r="N267" s="560"/>
      <c r="O267" s="560"/>
      <c r="P267" s="560"/>
      <c r="Q267" s="560"/>
      <c r="R267" s="560"/>
      <c r="S267" s="560"/>
      <c r="T267" s="560"/>
      <c r="U267" s="560"/>
      <c r="V267" s="560"/>
      <c r="W267" s="560"/>
      <c r="X267" s="560"/>
      <c r="Y267" s="560"/>
      <c r="Z267" s="560"/>
      <c r="AA267" s="560"/>
      <c r="AB267" s="560"/>
      <c r="AC267" s="560"/>
      <c r="AD267" s="560"/>
      <c r="AE267" s="560"/>
      <c r="AF267" s="560"/>
      <c r="AI267" s="11"/>
      <c r="AK267" s="579" t="s">
        <v>143</v>
      </c>
      <c r="AL267" s="580"/>
      <c r="AM267" s="584">
        <v>19</v>
      </c>
      <c r="AN267" s="585"/>
      <c r="AO267" s="559" t="str">
        <f>AO234</f>
        <v>　競技団体名： 福井県○○協会（連盟）</v>
      </c>
      <c r="AP267" s="560"/>
      <c r="AQ267" s="560"/>
      <c r="AR267" s="560"/>
      <c r="AS267" s="560"/>
      <c r="AT267" s="560"/>
      <c r="AU267" s="560"/>
      <c r="AV267" s="560"/>
      <c r="AW267" s="560"/>
      <c r="AX267" s="560"/>
      <c r="AY267" s="560"/>
      <c r="AZ267" s="560"/>
      <c r="BA267" s="560"/>
      <c r="BB267" s="560"/>
      <c r="BC267" s="560"/>
      <c r="BD267" s="560"/>
      <c r="BE267" s="560"/>
      <c r="BF267" s="560"/>
      <c r="BG267" s="560"/>
      <c r="BH267" s="560"/>
      <c r="BI267" s="560"/>
      <c r="BJ267" s="560"/>
      <c r="BK267" s="560"/>
      <c r="BL267" s="560"/>
      <c r="BM267" s="560"/>
      <c r="BN267" s="560"/>
      <c r="BO267" s="560"/>
    </row>
    <row r="268" spans="2:69" ht="28.5" customHeight="1">
      <c r="B268" s="493" t="s">
        <v>144</v>
      </c>
      <c r="C268" s="494"/>
      <c r="D268" s="495"/>
      <c r="E268" s="495"/>
      <c r="F268" s="495"/>
      <c r="G268" s="581"/>
      <c r="H268" s="582"/>
      <c r="I268" s="582"/>
      <c r="J268" s="582"/>
      <c r="K268" s="582"/>
      <c r="L268" s="582"/>
      <c r="M268" s="582"/>
      <c r="N268" s="582"/>
      <c r="O268" s="582"/>
      <c r="P268" s="582"/>
      <c r="Q268" s="582"/>
      <c r="R268" s="582"/>
      <c r="S268" s="582"/>
      <c r="T268" s="582"/>
      <c r="U268" s="582"/>
      <c r="V268" s="582"/>
      <c r="W268" s="582"/>
      <c r="X268" s="582"/>
      <c r="Y268" s="582"/>
      <c r="Z268" s="582"/>
      <c r="AA268" s="582"/>
      <c r="AB268" s="582"/>
      <c r="AC268" s="582"/>
      <c r="AD268" s="582"/>
      <c r="AE268" s="582"/>
      <c r="AF268" s="583"/>
      <c r="AI268" s="11"/>
      <c r="AK268" s="493" t="s">
        <v>144</v>
      </c>
      <c r="AL268" s="494"/>
      <c r="AM268" s="495"/>
      <c r="AN268" s="495"/>
      <c r="AO268" s="495"/>
      <c r="AP268" s="581"/>
      <c r="AQ268" s="582"/>
      <c r="AR268" s="582"/>
      <c r="AS268" s="582"/>
      <c r="AT268" s="582"/>
      <c r="AU268" s="582"/>
      <c r="AV268" s="582"/>
      <c r="AW268" s="582"/>
      <c r="AX268" s="582"/>
      <c r="AY268" s="582"/>
      <c r="AZ268" s="582"/>
      <c r="BA268" s="582"/>
      <c r="BB268" s="582"/>
      <c r="BC268" s="582"/>
      <c r="BD268" s="582"/>
      <c r="BE268" s="582"/>
      <c r="BF268" s="582"/>
      <c r="BG268" s="582"/>
      <c r="BH268" s="582"/>
      <c r="BI268" s="582"/>
      <c r="BJ268" s="582"/>
      <c r="BK268" s="582"/>
      <c r="BL268" s="582"/>
      <c r="BM268" s="582"/>
      <c r="BN268" s="582"/>
      <c r="BO268" s="583"/>
    </row>
    <row r="269" spans="2:69" ht="28.5" customHeight="1">
      <c r="B269" s="493" t="s">
        <v>145</v>
      </c>
      <c r="C269" s="494"/>
      <c r="D269" s="495"/>
      <c r="E269" s="495"/>
      <c r="F269" s="495"/>
      <c r="G269" s="581"/>
      <c r="H269" s="582"/>
      <c r="I269" s="582"/>
      <c r="J269" s="582"/>
      <c r="K269" s="582"/>
      <c r="L269" s="582"/>
      <c r="M269" s="582"/>
      <c r="N269" s="582"/>
      <c r="O269" s="582"/>
      <c r="P269" s="582"/>
      <c r="Q269" s="582"/>
      <c r="R269" s="582"/>
      <c r="S269" s="582"/>
      <c r="T269" s="582"/>
      <c r="U269" s="582"/>
      <c r="V269" s="582"/>
      <c r="W269" s="582"/>
      <c r="X269" s="582"/>
      <c r="Y269" s="582"/>
      <c r="Z269" s="582"/>
      <c r="AA269" s="582"/>
      <c r="AB269" s="582"/>
      <c r="AC269" s="582"/>
      <c r="AD269" s="582"/>
      <c r="AE269" s="582"/>
      <c r="AF269" s="583"/>
      <c r="AI269" s="11"/>
      <c r="AK269" s="493" t="s">
        <v>145</v>
      </c>
      <c r="AL269" s="494"/>
      <c r="AM269" s="495"/>
      <c r="AN269" s="495"/>
      <c r="AO269" s="495"/>
      <c r="AP269" s="581"/>
      <c r="AQ269" s="582"/>
      <c r="AR269" s="582"/>
      <c r="AS269" s="582"/>
      <c r="AT269" s="582"/>
      <c r="AU269" s="582"/>
      <c r="AV269" s="582"/>
      <c r="AW269" s="582"/>
      <c r="AX269" s="582"/>
      <c r="AY269" s="582"/>
      <c r="AZ269" s="582"/>
      <c r="BA269" s="582"/>
      <c r="BB269" s="582"/>
      <c r="BC269" s="582"/>
      <c r="BD269" s="582"/>
      <c r="BE269" s="582"/>
      <c r="BF269" s="582"/>
      <c r="BG269" s="582"/>
      <c r="BH269" s="582"/>
      <c r="BI269" s="582"/>
      <c r="BJ269" s="582"/>
      <c r="BK269" s="582"/>
      <c r="BL269" s="582"/>
      <c r="BM269" s="582"/>
      <c r="BN269" s="582"/>
      <c r="BO269" s="583"/>
    </row>
    <row r="270" spans="2:69" ht="28.5" customHeight="1">
      <c r="B270" s="493" t="s">
        <v>146</v>
      </c>
      <c r="C270" s="494"/>
      <c r="D270" s="495"/>
      <c r="E270" s="499" t="s">
        <v>147</v>
      </c>
      <c r="F270" s="500"/>
      <c r="G270" s="490"/>
      <c r="H270" s="491"/>
      <c r="I270" s="491"/>
      <c r="J270" s="491"/>
      <c r="K270" s="491"/>
      <c r="L270" s="501" t="s">
        <v>148</v>
      </c>
      <c r="M270" s="501"/>
      <c r="N270" s="501"/>
      <c r="O270" s="501"/>
      <c r="P270" s="499"/>
      <c r="Q270" s="490"/>
      <c r="R270" s="491"/>
      <c r="S270" s="491"/>
      <c r="T270" s="491"/>
      <c r="U270" s="491"/>
      <c r="V270" s="491"/>
      <c r="W270" s="491"/>
      <c r="X270" s="501" t="s">
        <v>149</v>
      </c>
      <c r="Y270" s="501"/>
      <c r="Z270" s="501"/>
      <c r="AA270" s="499"/>
      <c r="AB270" s="490"/>
      <c r="AC270" s="491"/>
      <c r="AD270" s="491"/>
      <c r="AE270" s="491"/>
      <c r="AF270" s="492"/>
      <c r="AI270" s="11"/>
      <c r="AK270" s="493" t="s">
        <v>146</v>
      </c>
      <c r="AL270" s="494"/>
      <c r="AM270" s="495"/>
      <c r="AN270" s="499" t="s">
        <v>147</v>
      </c>
      <c r="AO270" s="500"/>
      <c r="AP270" s="490"/>
      <c r="AQ270" s="491"/>
      <c r="AR270" s="491"/>
      <c r="AS270" s="491"/>
      <c r="AT270" s="491"/>
      <c r="AU270" s="501" t="s">
        <v>148</v>
      </c>
      <c r="AV270" s="501"/>
      <c r="AW270" s="501"/>
      <c r="AX270" s="501"/>
      <c r="AY270" s="499"/>
      <c r="AZ270" s="490"/>
      <c r="BA270" s="491"/>
      <c r="BB270" s="491"/>
      <c r="BC270" s="491"/>
      <c r="BD270" s="491"/>
      <c r="BE270" s="491"/>
      <c r="BF270" s="491"/>
      <c r="BG270" s="501" t="s">
        <v>149</v>
      </c>
      <c r="BH270" s="501"/>
      <c r="BI270" s="501"/>
      <c r="BJ270" s="499"/>
      <c r="BK270" s="490"/>
      <c r="BL270" s="491"/>
      <c r="BM270" s="491"/>
      <c r="BN270" s="491"/>
      <c r="BO270" s="492"/>
    </row>
    <row r="271" spans="2:69" ht="28.5" customHeight="1">
      <c r="B271" s="496"/>
      <c r="C271" s="497"/>
      <c r="D271" s="498"/>
      <c r="E271" s="538" t="s">
        <v>150</v>
      </c>
      <c r="F271" s="556"/>
      <c r="G271" s="539"/>
      <c r="H271" s="540"/>
      <c r="I271" s="540"/>
      <c r="J271" s="540"/>
      <c r="K271" s="540"/>
      <c r="L271" s="537" t="s">
        <v>151</v>
      </c>
      <c r="M271" s="537"/>
      <c r="N271" s="537"/>
      <c r="O271" s="537"/>
      <c r="P271" s="538"/>
      <c r="Q271" s="539"/>
      <c r="R271" s="540"/>
      <c r="S271" s="540"/>
      <c r="T271" s="540"/>
      <c r="U271" s="540"/>
      <c r="V271" s="540"/>
      <c r="W271" s="540"/>
      <c r="X271" s="537" t="s">
        <v>152</v>
      </c>
      <c r="Y271" s="537"/>
      <c r="Z271" s="537"/>
      <c r="AA271" s="538"/>
      <c r="AB271" s="539"/>
      <c r="AC271" s="540"/>
      <c r="AD271" s="540"/>
      <c r="AE271" s="540"/>
      <c r="AF271" s="541"/>
      <c r="AI271" s="11"/>
      <c r="AK271" s="496"/>
      <c r="AL271" s="497"/>
      <c r="AM271" s="498"/>
      <c r="AN271" s="538" t="s">
        <v>150</v>
      </c>
      <c r="AO271" s="556"/>
      <c r="AP271" s="539"/>
      <c r="AQ271" s="540"/>
      <c r="AR271" s="540"/>
      <c r="AS271" s="540"/>
      <c r="AT271" s="540"/>
      <c r="AU271" s="537" t="s">
        <v>151</v>
      </c>
      <c r="AV271" s="537"/>
      <c r="AW271" s="537"/>
      <c r="AX271" s="537"/>
      <c r="AY271" s="538"/>
      <c r="AZ271" s="539"/>
      <c r="BA271" s="540"/>
      <c r="BB271" s="540"/>
      <c r="BC271" s="540"/>
      <c r="BD271" s="540"/>
      <c r="BE271" s="540"/>
      <c r="BF271" s="540"/>
      <c r="BG271" s="537" t="s">
        <v>152</v>
      </c>
      <c r="BH271" s="537"/>
      <c r="BI271" s="537"/>
      <c r="BJ271" s="538"/>
      <c r="BK271" s="539"/>
      <c r="BL271" s="540"/>
      <c r="BM271" s="540"/>
      <c r="BN271" s="540"/>
      <c r="BO271" s="541"/>
    </row>
    <row r="272" spans="2:69" ht="13.5" customHeight="1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</row>
    <row r="273" spans="2:69" ht="21" customHeight="1">
      <c r="B273" s="566" t="s">
        <v>153</v>
      </c>
      <c r="C273" s="567"/>
      <c r="D273" s="568"/>
      <c r="E273" s="568"/>
      <c r="F273" s="568"/>
      <c r="G273" s="568"/>
      <c r="H273" s="568" t="s">
        <v>154</v>
      </c>
      <c r="I273" s="569" t="s">
        <v>155</v>
      </c>
      <c r="J273" s="570"/>
      <c r="K273" s="570"/>
      <c r="L273" s="571"/>
      <c r="M273" s="575" t="s">
        <v>156</v>
      </c>
      <c r="N273" s="575"/>
      <c r="O273" s="569" t="s">
        <v>141</v>
      </c>
      <c r="P273" s="570"/>
      <c r="Q273" s="570"/>
      <c r="R273" s="570"/>
      <c r="S273" s="570"/>
      <c r="T273" s="571"/>
      <c r="U273" s="568" t="s">
        <v>157</v>
      </c>
      <c r="V273" s="568"/>
      <c r="W273" s="568"/>
      <c r="X273" s="568"/>
      <c r="Y273" s="568"/>
      <c r="Z273" s="568"/>
      <c r="AA273" s="568"/>
      <c r="AB273" s="568"/>
      <c r="AC273" s="568"/>
      <c r="AD273" s="568"/>
      <c r="AE273" s="576"/>
      <c r="AF273" s="577"/>
      <c r="AG273" s="3"/>
      <c r="AI273" s="3"/>
      <c r="AK273" s="566" t="s">
        <v>153</v>
      </c>
      <c r="AL273" s="567"/>
      <c r="AM273" s="568"/>
      <c r="AN273" s="568"/>
      <c r="AO273" s="568"/>
      <c r="AP273" s="568"/>
      <c r="AQ273" s="568" t="s">
        <v>154</v>
      </c>
      <c r="AR273" s="569" t="s">
        <v>155</v>
      </c>
      <c r="AS273" s="570"/>
      <c r="AT273" s="570"/>
      <c r="AU273" s="571"/>
      <c r="AV273" s="575" t="s">
        <v>156</v>
      </c>
      <c r="AW273" s="575"/>
      <c r="AX273" s="569" t="s">
        <v>141</v>
      </c>
      <c r="AY273" s="570"/>
      <c r="AZ273" s="570"/>
      <c r="BA273" s="570"/>
      <c r="BB273" s="570"/>
      <c r="BC273" s="571"/>
      <c r="BD273" s="568" t="s">
        <v>157</v>
      </c>
      <c r="BE273" s="568"/>
      <c r="BF273" s="568"/>
      <c r="BG273" s="568"/>
      <c r="BH273" s="568"/>
      <c r="BI273" s="568"/>
      <c r="BJ273" s="568"/>
      <c r="BK273" s="568"/>
      <c r="BL273" s="568"/>
      <c r="BM273" s="568"/>
      <c r="BN273" s="576"/>
      <c r="BO273" s="577"/>
      <c r="BP273" s="3"/>
    </row>
    <row r="274" spans="2:69" ht="21" customHeight="1">
      <c r="B274" s="493"/>
      <c r="C274" s="494"/>
      <c r="D274" s="495"/>
      <c r="E274" s="495"/>
      <c r="F274" s="495"/>
      <c r="G274" s="495"/>
      <c r="H274" s="495"/>
      <c r="I274" s="572"/>
      <c r="J274" s="573"/>
      <c r="K274" s="573"/>
      <c r="L274" s="574"/>
      <c r="M274" s="528"/>
      <c r="N274" s="528"/>
      <c r="O274" s="572"/>
      <c r="P274" s="573"/>
      <c r="Q274" s="573"/>
      <c r="R274" s="573"/>
      <c r="S274" s="573"/>
      <c r="T274" s="574"/>
      <c r="U274" s="528" t="s">
        <v>158</v>
      </c>
      <c r="V274" s="528"/>
      <c r="W274" s="528"/>
      <c r="X274" s="529" t="s">
        <v>159</v>
      </c>
      <c r="Y274" s="530"/>
      <c r="Z274" s="531"/>
      <c r="AA274" s="528" t="s">
        <v>160</v>
      </c>
      <c r="AB274" s="528"/>
      <c r="AC274" s="528"/>
      <c r="AD274" s="528"/>
      <c r="AE274" s="529" t="s">
        <v>161</v>
      </c>
      <c r="AF274" s="532"/>
      <c r="AK274" s="493"/>
      <c r="AL274" s="494"/>
      <c r="AM274" s="495"/>
      <c r="AN274" s="495"/>
      <c r="AO274" s="495"/>
      <c r="AP274" s="495"/>
      <c r="AQ274" s="495"/>
      <c r="AR274" s="572"/>
      <c r="AS274" s="573"/>
      <c r="AT274" s="573"/>
      <c r="AU274" s="574"/>
      <c r="AV274" s="528"/>
      <c r="AW274" s="528"/>
      <c r="AX274" s="572"/>
      <c r="AY274" s="573"/>
      <c r="AZ274" s="573"/>
      <c r="BA274" s="573"/>
      <c r="BB274" s="573"/>
      <c r="BC274" s="574"/>
      <c r="BD274" s="528" t="s">
        <v>158</v>
      </c>
      <c r="BE274" s="528"/>
      <c r="BF274" s="528"/>
      <c r="BG274" s="529" t="s">
        <v>159</v>
      </c>
      <c r="BH274" s="530"/>
      <c r="BI274" s="531"/>
      <c r="BJ274" s="528" t="s">
        <v>160</v>
      </c>
      <c r="BK274" s="528"/>
      <c r="BL274" s="528"/>
      <c r="BM274" s="528"/>
      <c r="BN274" s="529" t="s">
        <v>161</v>
      </c>
      <c r="BO274" s="532"/>
    </row>
    <row r="275" spans="2:69" ht="27.75" customHeight="1">
      <c r="B275" s="542"/>
      <c r="C275" s="543"/>
      <c r="D275" s="544"/>
      <c r="E275" s="545"/>
      <c r="F275" s="546"/>
      <c r="G275" s="547"/>
      <c r="H275" s="5"/>
      <c r="I275" s="533"/>
      <c r="J275" s="534"/>
      <c r="K275" s="534"/>
      <c r="L275" s="535"/>
      <c r="M275" s="527"/>
      <c r="N275" s="527"/>
      <c r="O275" s="466">
        <f t="shared" ref="O275:O284" si="16">PRODUCT(H275,I275,M275)</f>
        <v>0</v>
      </c>
      <c r="P275" s="467"/>
      <c r="Q275" s="467"/>
      <c r="R275" s="467"/>
      <c r="S275" s="467"/>
      <c r="T275" s="468"/>
      <c r="U275" s="523"/>
      <c r="V275" s="523"/>
      <c r="W275" s="523"/>
      <c r="X275" s="466"/>
      <c r="Y275" s="467"/>
      <c r="Z275" s="468"/>
      <c r="AA275" s="469"/>
      <c r="AB275" s="469"/>
      <c r="AC275" s="469"/>
      <c r="AD275" s="469"/>
      <c r="AE275" s="469"/>
      <c r="AF275" s="470"/>
      <c r="AK275" s="542"/>
      <c r="AL275" s="543"/>
      <c r="AM275" s="544"/>
      <c r="AN275" s="545"/>
      <c r="AO275" s="546"/>
      <c r="AP275" s="547"/>
      <c r="AQ275" s="5"/>
      <c r="AR275" s="533"/>
      <c r="AS275" s="534"/>
      <c r="AT275" s="534"/>
      <c r="AU275" s="535"/>
      <c r="AV275" s="527"/>
      <c r="AW275" s="527"/>
      <c r="AX275" s="466">
        <f t="shared" ref="AX275:AX284" si="17">PRODUCT(AQ275,AR275,AV275)</f>
        <v>0</v>
      </c>
      <c r="AY275" s="467"/>
      <c r="AZ275" s="467"/>
      <c r="BA275" s="467"/>
      <c r="BB275" s="467"/>
      <c r="BC275" s="468"/>
      <c r="BD275" s="523"/>
      <c r="BE275" s="523"/>
      <c r="BF275" s="523"/>
      <c r="BG275" s="466"/>
      <c r="BH275" s="467"/>
      <c r="BI275" s="468"/>
      <c r="BJ275" s="469"/>
      <c r="BK275" s="469"/>
      <c r="BL275" s="469"/>
      <c r="BM275" s="469"/>
      <c r="BN275" s="469"/>
      <c r="BO275" s="470"/>
    </row>
    <row r="276" spans="2:69" ht="27.75" customHeight="1">
      <c r="B276" s="542"/>
      <c r="C276" s="543"/>
      <c r="D276" s="544"/>
      <c r="E276" s="548"/>
      <c r="F276" s="546"/>
      <c r="G276" s="547"/>
      <c r="H276" s="6"/>
      <c r="I276" s="533"/>
      <c r="J276" s="534"/>
      <c r="K276" s="534"/>
      <c r="L276" s="535"/>
      <c r="M276" s="527"/>
      <c r="N276" s="527"/>
      <c r="O276" s="466">
        <f t="shared" si="16"/>
        <v>0</v>
      </c>
      <c r="P276" s="467"/>
      <c r="Q276" s="467"/>
      <c r="R276" s="467"/>
      <c r="S276" s="467"/>
      <c r="T276" s="468"/>
      <c r="U276" s="523"/>
      <c r="V276" s="523"/>
      <c r="W276" s="523"/>
      <c r="X276" s="466"/>
      <c r="Y276" s="467"/>
      <c r="Z276" s="468"/>
      <c r="AA276" s="469"/>
      <c r="AB276" s="469"/>
      <c r="AC276" s="469"/>
      <c r="AD276" s="469"/>
      <c r="AE276" s="469"/>
      <c r="AF276" s="470"/>
      <c r="AK276" s="542"/>
      <c r="AL276" s="543"/>
      <c r="AM276" s="544"/>
      <c r="AN276" s="548"/>
      <c r="AO276" s="546"/>
      <c r="AP276" s="547"/>
      <c r="AQ276" s="6"/>
      <c r="AR276" s="533"/>
      <c r="AS276" s="534"/>
      <c r="AT276" s="534"/>
      <c r="AU276" s="535"/>
      <c r="AV276" s="527"/>
      <c r="AW276" s="527"/>
      <c r="AX276" s="466">
        <f t="shared" si="17"/>
        <v>0</v>
      </c>
      <c r="AY276" s="467"/>
      <c r="AZ276" s="467"/>
      <c r="BA276" s="467"/>
      <c r="BB276" s="467"/>
      <c r="BC276" s="468"/>
      <c r="BD276" s="523"/>
      <c r="BE276" s="523"/>
      <c r="BF276" s="523"/>
      <c r="BG276" s="466"/>
      <c r="BH276" s="467"/>
      <c r="BI276" s="468"/>
      <c r="BJ276" s="469"/>
      <c r="BK276" s="469"/>
      <c r="BL276" s="469"/>
      <c r="BM276" s="469"/>
      <c r="BN276" s="469"/>
      <c r="BO276" s="470"/>
    </row>
    <row r="277" spans="2:69" ht="27.75" customHeight="1">
      <c r="B277" s="542"/>
      <c r="C277" s="543"/>
      <c r="D277" s="544"/>
      <c r="E277" s="545"/>
      <c r="F277" s="546"/>
      <c r="G277" s="547"/>
      <c r="H277" s="6"/>
      <c r="I277" s="533"/>
      <c r="J277" s="534"/>
      <c r="K277" s="534"/>
      <c r="L277" s="535"/>
      <c r="M277" s="527"/>
      <c r="N277" s="527"/>
      <c r="O277" s="466">
        <f t="shared" si="16"/>
        <v>0</v>
      </c>
      <c r="P277" s="467"/>
      <c r="Q277" s="467"/>
      <c r="R277" s="467"/>
      <c r="S277" s="467"/>
      <c r="T277" s="468"/>
      <c r="U277" s="469"/>
      <c r="V277" s="469"/>
      <c r="W277" s="469"/>
      <c r="X277" s="507"/>
      <c r="Y277" s="508"/>
      <c r="Z277" s="509"/>
      <c r="AA277" s="469"/>
      <c r="AB277" s="469"/>
      <c r="AC277" s="469"/>
      <c r="AD277" s="469"/>
      <c r="AE277" s="469"/>
      <c r="AF277" s="470"/>
      <c r="AK277" s="542"/>
      <c r="AL277" s="543"/>
      <c r="AM277" s="544"/>
      <c r="AN277" s="545"/>
      <c r="AO277" s="546"/>
      <c r="AP277" s="547"/>
      <c r="AQ277" s="6"/>
      <c r="AR277" s="533"/>
      <c r="AS277" s="534"/>
      <c r="AT277" s="534"/>
      <c r="AU277" s="535"/>
      <c r="AV277" s="527"/>
      <c r="AW277" s="527"/>
      <c r="AX277" s="466">
        <f t="shared" si="17"/>
        <v>0</v>
      </c>
      <c r="AY277" s="467"/>
      <c r="AZ277" s="467"/>
      <c r="BA277" s="467"/>
      <c r="BB277" s="467"/>
      <c r="BC277" s="468"/>
      <c r="BD277" s="469"/>
      <c r="BE277" s="469"/>
      <c r="BF277" s="469"/>
      <c r="BG277" s="507"/>
      <c r="BH277" s="508"/>
      <c r="BI277" s="509"/>
      <c r="BJ277" s="469"/>
      <c r="BK277" s="469"/>
      <c r="BL277" s="469"/>
      <c r="BM277" s="469"/>
      <c r="BN277" s="469"/>
      <c r="BO277" s="470"/>
    </row>
    <row r="278" spans="2:69" ht="27.75" customHeight="1">
      <c r="B278" s="542"/>
      <c r="C278" s="543"/>
      <c r="D278" s="544"/>
      <c r="E278" s="562"/>
      <c r="F278" s="563"/>
      <c r="G278" s="564"/>
      <c r="H278" s="6"/>
      <c r="I278" s="533"/>
      <c r="J278" s="534"/>
      <c r="K278" s="534"/>
      <c r="L278" s="535"/>
      <c r="M278" s="527"/>
      <c r="N278" s="527"/>
      <c r="O278" s="466">
        <f t="shared" si="16"/>
        <v>0</v>
      </c>
      <c r="P278" s="467"/>
      <c r="Q278" s="467"/>
      <c r="R278" s="467"/>
      <c r="S278" s="467"/>
      <c r="T278" s="468"/>
      <c r="U278" s="469"/>
      <c r="V278" s="469"/>
      <c r="W278" s="469"/>
      <c r="X278" s="507"/>
      <c r="Y278" s="508"/>
      <c r="Z278" s="509"/>
      <c r="AA278" s="469"/>
      <c r="AB278" s="469"/>
      <c r="AC278" s="469"/>
      <c r="AD278" s="469"/>
      <c r="AE278" s="469"/>
      <c r="AF278" s="470"/>
      <c r="AK278" s="542"/>
      <c r="AL278" s="543"/>
      <c r="AM278" s="544"/>
      <c r="AN278" s="562"/>
      <c r="AO278" s="563"/>
      <c r="AP278" s="564"/>
      <c r="AQ278" s="6"/>
      <c r="AR278" s="533"/>
      <c r="AS278" s="534"/>
      <c r="AT278" s="534"/>
      <c r="AU278" s="535"/>
      <c r="AV278" s="527"/>
      <c r="AW278" s="527"/>
      <c r="AX278" s="466">
        <f t="shared" si="17"/>
        <v>0</v>
      </c>
      <c r="AY278" s="467"/>
      <c r="AZ278" s="467"/>
      <c r="BA278" s="467"/>
      <c r="BB278" s="467"/>
      <c r="BC278" s="468"/>
      <c r="BD278" s="469"/>
      <c r="BE278" s="469"/>
      <c r="BF278" s="469"/>
      <c r="BG278" s="507"/>
      <c r="BH278" s="508"/>
      <c r="BI278" s="509"/>
      <c r="BJ278" s="469"/>
      <c r="BK278" s="469"/>
      <c r="BL278" s="469"/>
      <c r="BM278" s="469"/>
      <c r="BN278" s="469"/>
      <c r="BO278" s="470"/>
    </row>
    <row r="279" spans="2:69" ht="27.75" customHeight="1">
      <c r="B279" s="549"/>
      <c r="C279" s="550"/>
      <c r="D279" s="543"/>
      <c r="E279" s="565"/>
      <c r="F279" s="563"/>
      <c r="G279" s="564"/>
      <c r="H279" s="6"/>
      <c r="I279" s="533"/>
      <c r="J279" s="534"/>
      <c r="K279" s="534"/>
      <c r="L279" s="535"/>
      <c r="M279" s="554"/>
      <c r="N279" s="555"/>
      <c r="O279" s="466">
        <f t="shared" si="16"/>
        <v>0</v>
      </c>
      <c r="P279" s="467"/>
      <c r="Q279" s="467"/>
      <c r="R279" s="467"/>
      <c r="S279" s="467"/>
      <c r="T279" s="468"/>
      <c r="U279" s="507"/>
      <c r="V279" s="508"/>
      <c r="W279" s="509"/>
      <c r="X279" s="507"/>
      <c r="Y279" s="508"/>
      <c r="Z279" s="509"/>
      <c r="AA279" s="507"/>
      <c r="AB279" s="508"/>
      <c r="AC279" s="508"/>
      <c r="AD279" s="509"/>
      <c r="AE279" s="507"/>
      <c r="AF279" s="536"/>
      <c r="AK279" s="549"/>
      <c r="AL279" s="550"/>
      <c r="AM279" s="543"/>
      <c r="AN279" s="565"/>
      <c r="AO279" s="563"/>
      <c r="AP279" s="564"/>
      <c r="AQ279" s="6"/>
      <c r="AR279" s="533"/>
      <c r="AS279" s="534"/>
      <c r="AT279" s="534"/>
      <c r="AU279" s="535"/>
      <c r="AV279" s="554"/>
      <c r="AW279" s="555"/>
      <c r="AX279" s="466">
        <f t="shared" si="17"/>
        <v>0</v>
      </c>
      <c r="AY279" s="467"/>
      <c r="AZ279" s="467"/>
      <c r="BA279" s="467"/>
      <c r="BB279" s="467"/>
      <c r="BC279" s="468"/>
      <c r="BD279" s="507"/>
      <c r="BE279" s="508"/>
      <c r="BF279" s="509"/>
      <c r="BG279" s="507"/>
      <c r="BH279" s="508"/>
      <c r="BI279" s="509"/>
      <c r="BJ279" s="507"/>
      <c r="BK279" s="508"/>
      <c r="BL279" s="508"/>
      <c r="BM279" s="509"/>
      <c r="BN279" s="507"/>
      <c r="BO279" s="536"/>
    </row>
    <row r="280" spans="2:69" ht="27.75" customHeight="1">
      <c r="B280" s="542"/>
      <c r="C280" s="543"/>
      <c r="D280" s="544"/>
      <c r="E280" s="545"/>
      <c r="F280" s="546"/>
      <c r="G280" s="547"/>
      <c r="H280" s="6"/>
      <c r="I280" s="533"/>
      <c r="J280" s="534"/>
      <c r="K280" s="534"/>
      <c r="L280" s="535"/>
      <c r="M280" s="527"/>
      <c r="N280" s="527"/>
      <c r="O280" s="466">
        <f t="shared" si="16"/>
        <v>0</v>
      </c>
      <c r="P280" s="467"/>
      <c r="Q280" s="467"/>
      <c r="R280" s="467"/>
      <c r="S280" s="467"/>
      <c r="T280" s="468"/>
      <c r="U280" s="469"/>
      <c r="V280" s="469"/>
      <c r="W280" s="469"/>
      <c r="X280" s="507"/>
      <c r="Y280" s="508"/>
      <c r="Z280" s="509"/>
      <c r="AA280" s="469"/>
      <c r="AB280" s="469"/>
      <c r="AC280" s="469"/>
      <c r="AD280" s="469"/>
      <c r="AE280" s="469"/>
      <c r="AF280" s="470"/>
      <c r="AK280" s="542"/>
      <c r="AL280" s="543"/>
      <c r="AM280" s="544"/>
      <c r="AN280" s="545"/>
      <c r="AO280" s="546"/>
      <c r="AP280" s="547"/>
      <c r="AQ280" s="6"/>
      <c r="AR280" s="533"/>
      <c r="AS280" s="534"/>
      <c r="AT280" s="534"/>
      <c r="AU280" s="535"/>
      <c r="AV280" s="527"/>
      <c r="AW280" s="527"/>
      <c r="AX280" s="466">
        <f t="shared" si="17"/>
        <v>0</v>
      </c>
      <c r="AY280" s="467"/>
      <c r="AZ280" s="467"/>
      <c r="BA280" s="467"/>
      <c r="BB280" s="467"/>
      <c r="BC280" s="468"/>
      <c r="BD280" s="469"/>
      <c r="BE280" s="469"/>
      <c r="BF280" s="469"/>
      <c r="BG280" s="507"/>
      <c r="BH280" s="508"/>
      <c r="BI280" s="509"/>
      <c r="BJ280" s="469"/>
      <c r="BK280" s="469"/>
      <c r="BL280" s="469"/>
      <c r="BM280" s="469"/>
      <c r="BN280" s="469"/>
      <c r="BO280" s="470"/>
    </row>
    <row r="281" spans="2:69" ht="27.75" customHeight="1">
      <c r="B281" s="542"/>
      <c r="C281" s="543"/>
      <c r="D281" s="544"/>
      <c r="E281" s="545"/>
      <c r="F281" s="546"/>
      <c r="G281" s="547"/>
      <c r="H281" s="6"/>
      <c r="I281" s="533"/>
      <c r="J281" s="534"/>
      <c r="K281" s="534"/>
      <c r="L281" s="535"/>
      <c r="M281" s="527"/>
      <c r="N281" s="527"/>
      <c r="O281" s="466">
        <f t="shared" si="16"/>
        <v>0</v>
      </c>
      <c r="P281" s="467"/>
      <c r="Q281" s="467"/>
      <c r="R281" s="467"/>
      <c r="S281" s="467"/>
      <c r="T281" s="468"/>
      <c r="U281" s="523"/>
      <c r="V281" s="523"/>
      <c r="W281" s="523"/>
      <c r="X281" s="466"/>
      <c r="Y281" s="467"/>
      <c r="Z281" s="468"/>
      <c r="AA281" s="469"/>
      <c r="AB281" s="469"/>
      <c r="AC281" s="469"/>
      <c r="AD281" s="469"/>
      <c r="AE281" s="469"/>
      <c r="AF281" s="470"/>
      <c r="AK281" s="542"/>
      <c r="AL281" s="543"/>
      <c r="AM281" s="544"/>
      <c r="AN281" s="545"/>
      <c r="AO281" s="546"/>
      <c r="AP281" s="547"/>
      <c r="AQ281" s="6"/>
      <c r="AR281" s="533"/>
      <c r="AS281" s="534"/>
      <c r="AT281" s="534"/>
      <c r="AU281" s="535"/>
      <c r="AV281" s="527"/>
      <c r="AW281" s="527"/>
      <c r="AX281" s="466">
        <f t="shared" si="17"/>
        <v>0</v>
      </c>
      <c r="AY281" s="467"/>
      <c r="AZ281" s="467"/>
      <c r="BA281" s="467"/>
      <c r="BB281" s="467"/>
      <c r="BC281" s="468"/>
      <c r="BD281" s="523"/>
      <c r="BE281" s="523"/>
      <c r="BF281" s="523"/>
      <c r="BG281" s="466"/>
      <c r="BH281" s="467"/>
      <c r="BI281" s="468"/>
      <c r="BJ281" s="469"/>
      <c r="BK281" s="469"/>
      <c r="BL281" s="469"/>
      <c r="BM281" s="469"/>
      <c r="BN281" s="469"/>
      <c r="BO281" s="470"/>
    </row>
    <row r="282" spans="2:69" ht="27.75" customHeight="1">
      <c r="B282" s="549"/>
      <c r="C282" s="550"/>
      <c r="D282" s="543"/>
      <c r="E282" s="545"/>
      <c r="F282" s="546"/>
      <c r="G282" s="547"/>
      <c r="H282" s="6"/>
      <c r="I282" s="551"/>
      <c r="J282" s="552"/>
      <c r="K282" s="552"/>
      <c r="L282" s="553"/>
      <c r="M282" s="554"/>
      <c r="N282" s="555"/>
      <c r="O282" s="466">
        <f t="shared" si="16"/>
        <v>0</v>
      </c>
      <c r="P282" s="467"/>
      <c r="Q282" s="467"/>
      <c r="R282" s="467"/>
      <c r="S282" s="467"/>
      <c r="T282" s="468"/>
      <c r="U282" s="523"/>
      <c r="V282" s="523"/>
      <c r="W282" s="523"/>
      <c r="X282" s="466"/>
      <c r="Y282" s="467"/>
      <c r="Z282" s="468"/>
      <c r="AA282" s="469"/>
      <c r="AB282" s="469"/>
      <c r="AC282" s="469"/>
      <c r="AD282" s="469"/>
      <c r="AE282" s="469"/>
      <c r="AF282" s="470"/>
      <c r="AK282" s="549"/>
      <c r="AL282" s="550"/>
      <c r="AM282" s="543"/>
      <c r="AN282" s="545"/>
      <c r="AO282" s="546"/>
      <c r="AP282" s="547"/>
      <c r="AQ282" s="6"/>
      <c r="AR282" s="551"/>
      <c r="AS282" s="552"/>
      <c r="AT282" s="552"/>
      <c r="AU282" s="553"/>
      <c r="AV282" s="554"/>
      <c r="AW282" s="555"/>
      <c r="AX282" s="466">
        <f t="shared" si="17"/>
        <v>0</v>
      </c>
      <c r="AY282" s="467"/>
      <c r="AZ282" s="467"/>
      <c r="BA282" s="467"/>
      <c r="BB282" s="467"/>
      <c r="BC282" s="468"/>
      <c r="BD282" s="523"/>
      <c r="BE282" s="523"/>
      <c r="BF282" s="523"/>
      <c r="BG282" s="466"/>
      <c r="BH282" s="467"/>
      <c r="BI282" s="468"/>
      <c r="BJ282" s="469"/>
      <c r="BK282" s="469"/>
      <c r="BL282" s="469"/>
      <c r="BM282" s="469"/>
      <c r="BN282" s="469"/>
      <c r="BO282" s="470"/>
    </row>
    <row r="283" spans="2:69" ht="27.75" customHeight="1">
      <c r="B283" s="542"/>
      <c r="C283" s="543"/>
      <c r="D283" s="544"/>
      <c r="E283" s="545"/>
      <c r="F283" s="546"/>
      <c r="G283" s="547"/>
      <c r="H283" s="6"/>
      <c r="I283" s="533"/>
      <c r="J283" s="534"/>
      <c r="K283" s="534"/>
      <c r="L283" s="535"/>
      <c r="M283" s="527"/>
      <c r="N283" s="527"/>
      <c r="O283" s="466">
        <f t="shared" si="16"/>
        <v>0</v>
      </c>
      <c r="P283" s="467"/>
      <c r="Q283" s="467"/>
      <c r="R283" s="467"/>
      <c r="S283" s="467"/>
      <c r="T283" s="468"/>
      <c r="U283" s="523"/>
      <c r="V283" s="523"/>
      <c r="W283" s="523"/>
      <c r="X283" s="466"/>
      <c r="Y283" s="467"/>
      <c r="Z283" s="468"/>
      <c r="AA283" s="469"/>
      <c r="AB283" s="469"/>
      <c r="AC283" s="469"/>
      <c r="AD283" s="469"/>
      <c r="AE283" s="469"/>
      <c r="AF283" s="470"/>
      <c r="AK283" s="542"/>
      <c r="AL283" s="543"/>
      <c r="AM283" s="544"/>
      <c r="AN283" s="545"/>
      <c r="AO283" s="546"/>
      <c r="AP283" s="547"/>
      <c r="AQ283" s="6"/>
      <c r="AR283" s="533"/>
      <c r="AS283" s="534"/>
      <c r="AT283" s="534"/>
      <c r="AU283" s="535"/>
      <c r="AV283" s="527"/>
      <c r="AW283" s="527"/>
      <c r="AX283" s="466">
        <f t="shared" si="17"/>
        <v>0</v>
      </c>
      <c r="AY283" s="467"/>
      <c r="AZ283" s="467"/>
      <c r="BA283" s="467"/>
      <c r="BB283" s="467"/>
      <c r="BC283" s="468"/>
      <c r="BD283" s="523"/>
      <c r="BE283" s="523"/>
      <c r="BF283" s="523"/>
      <c r="BG283" s="466"/>
      <c r="BH283" s="467"/>
      <c r="BI283" s="468"/>
      <c r="BJ283" s="469"/>
      <c r="BK283" s="469"/>
      <c r="BL283" s="469"/>
      <c r="BM283" s="469"/>
      <c r="BN283" s="469"/>
      <c r="BO283" s="470"/>
    </row>
    <row r="284" spans="2:69" ht="27.75" customHeight="1">
      <c r="B284" s="549"/>
      <c r="C284" s="550"/>
      <c r="D284" s="543"/>
      <c r="E284" s="545"/>
      <c r="F284" s="546"/>
      <c r="G284" s="547"/>
      <c r="H284" s="6"/>
      <c r="I284" s="551"/>
      <c r="J284" s="552"/>
      <c r="K284" s="552"/>
      <c r="L284" s="553"/>
      <c r="M284" s="554"/>
      <c r="N284" s="555"/>
      <c r="O284" s="466">
        <f t="shared" si="16"/>
        <v>0</v>
      </c>
      <c r="P284" s="467"/>
      <c r="Q284" s="467"/>
      <c r="R284" s="467"/>
      <c r="S284" s="467"/>
      <c r="T284" s="468"/>
      <c r="U284" s="523"/>
      <c r="V284" s="523"/>
      <c r="W284" s="523"/>
      <c r="X284" s="466"/>
      <c r="Y284" s="467"/>
      <c r="Z284" s="468"/>
      <c r="AA284" s="469"/>
      <c r="AB284" s="469"/>
      <c r="AC284" s="469"/>
      <c r="AD284" s="469"/>
      <c r="AE284" s="469"/>
      <c r="AF284" s="470"/>
      <c r="AK284" s="549"/>
      <c r="AL284" s="550"/>
      <c r="AM284" s="543"/>
      <c r="AN284" s="545"/>
      <c r="AO284" s="546"/>
      <c r="AP284" s="547"/>
      <c r="AQ284" s="6"/>
      <c r="AR284" s="551"/>
      <c r="AS284" s="552"/>
      <c r="AT284" s="552"/>
      <c r="AU284" s="553"/>
      <c r="AV284" s="554"/>
      <c r="AW284" s="555"/>
      <c r="AX284" s="466">
        <f t="shared" si="17"/>
        <v>0</v>
      </c>
      <c r="AY284" s="467"/>
      <c r="AZ284" s="467"/>
      <c r="BA284" s="467"/>
      <c r="BB284" s="467"/>
      <c r="BC284" s="468"/>
      <c r="BD284" s="523"/>
      <c r="BE284" s="523"/>
      <c r="BF284" s="523"/>
      <c r="BG284" s="466"/>
      <c r="BH284" s="467"/>
      <c r="BI284" s="468"/>
      <c r="BJ284" s="469"/>
      <c r="BK284" s="469"/>
      <c r="BL284" s="469"/>
      <c r="BM284" s="469"/>
      <c r="BN284" s="469"/>
      <c r="BO284" s="470"/>
    </row>
    <row r="285" spans="2:69" ht="27.75" customHeight="1">
      <c r="B285" s="549"/>
      <c r="C285" s="550"/>
      <c r="D285" s="543"/>
      <c r="E285" s="545"/>
      <c r="F285" s="546"/>
      <c r="G285" s="547"/>
      <c r="H285" s="6"/>
      <c r="I285" s="551"/>
      <c r="J285" s="552"/>
      <c r="K285" s="552"/>
      <c r="L285" s="553"/>
      <c r="M285" s="554"/>
      <c r="N285" s="555"/>
      <c r="O285" s="466">
        <f>PRODUCT(H285,J285,M285)</f>
        <v>0</v>
      </c>
      <c r="P285" s="467"/>
      <c r="Q285" s="467"/>
      <c r="R285" s="467"/>
      <c r="S285" s="467"/>
      <c r="T285" s="468"/>
      <c r="U285" s="523"/>
      <c r="V285" s="523"/>
      <c r="W285" s="523"/>
      <c r="X285" s="466"/>
      <c r="Y285" s="467"/>
      <c r="Z285" s="468"/>
      <c r="AA285" s="469"/>
      <c r="AB285" s="469"/>
      <c r="AC285" s="469"/>
      <c r="AD285" s="469"/>
      <c r="AE285" s="469"/>
      <c r="AF285" s="470"/>
      <c r="AK285" s="549"/>
      <c r="AL285" s="550"/>
      <c r="AM285" s="543"/>
      <c r="AN285" s="545"/>
      <c r="AO285" s="546"/>
      <c r="AP285" s="547"/>
      <c r="AQ285" s="6"/>
      <c r="AR285" s="551"/>
      <c r="AS285" s="552"/>
      <c r="AT285" s="552"/>
      <c r="AU285" s="553"/>
      <c r="AV285" s="554"/>
      <c r="AW285" s="555"/>
      <c r="AX285" s="466">
        <f>PRODUCT(AQ285,AS285,AV285)</f>
        <v>0</v>
      </c>
      <c r="AY285" s="467"/>
      <c r="AZ285" s="467"/>
      <c r="BA285" s="467"/>
      <c r="BB285" s="467"/>
      <c r="BC285" s="468"/>
      <c r="BD285" s="523"/>
      <c r="BE285" s="523"/>
      <c r="BF285" s="523"/>
      <c r="BG285" s="466"/>
      <c r="BH285" s="467"/>
      <c r="BI285" s="468"/>
      <c r="BJ285" s="469"/>
      <c r="BK285" s="469"/>
      <c r="BL285" s="469"/>
      <c r="BM285" s="469"/>
      <c r="BN285" s="469"/>
      <c r="BO285" s="470"/>
    </row>
    <row r="286" spans="2:69" ht="27.75" customHeight="1">
      <c r="B286" s="549"/>
      <c r="C286" s="550"/>
      <c r="D286" s="543"/>
      <c r="E286" s="545"/>
      <c r="F286" s="546"/>
      <c r="G286" s="547"/>
      <c r="H286" s="6"/>
      <c r="I286" s="551"/>
      <c r="J286" s="552"/>
      <c r="K286" s="552"/>
      <c r="L286" s="553"/>
      <c r="M286" s="554"/>
      <c r="N286" s="555"/>
      <c r="O286" s="466">
        <f>PRODUCT(H286,J286,M286)</f>
        <v>0</v>
      </c>
      <c r="P286" s="467"/>
      <c r="Q286" s="467"/>
      <c r="R286" s="467"/>
      <c r="S286" s="467"/>
      <c r="T286" s="468"/>
      <c r="U286" s="523"/>
      <c r="V286" s="523"/>
      <c r="W286" s="523"/>
      <c r="X286" s="466"/>
      <c r="Y286" s="467"/>
      <c r="Z286" s="468"/>
      <c r="AA286" s="469"/>
      <c r="AB286" s="469"/>
      <c r="AC286" s="469"/>
      <c r="AD286" s="469"/>
      <c r="AE286" s="469"/>
      <c r="AF286" s="470"/>
      <c r="AK286" s="549"/>
      <c r="AL286" s="550"/>
      <c r="AM286" s="543"/>
      <c r="AN286" s="545"/>
      <c r="AO286" s="546"/>
      <c r="AP286" s="547"/>
      <c r="AQ286" s="6"/>
      <c r="AR286" s="551"/>
      <c r="AS286" s="552"/>
      <c r="AT286" s="552"/>
      <c r="AU286" s="553"/>
      <c r="AV286" s="554"/>
      <c r="AW286" s="555"/>
      <c r="AX286" s="466">
        <f>PRODUCT(AQ286,AS286,AV286)</f>
        <v>0</v>
      </c>
      <c r="AY286" s="467"/>
      <c r="AZ286" s="467"/>
      <c r="BA286" s="467"/>
      <c r="BB286" s="467"/>
      <c r="BC286" s="468"/>
      <c r="BD286" s="523"/>
      <c r="BE286" s="523"/>
      <c r="BF286" s="523"/>
      <c r="BG286" s="466"/>
      <c r="BH286" s="467"/>
      <c r="BI286" s="468"/>
      <c r="BJ286" s="469"/>
      <c r="BK286" s="469"/>
      <c r="BL286" s="469"/>
      <c r="BM286" s="469"/>
      <c r="BN286" s="469"/>
      <c r="BO286" s="470"/>
    </row>
    <row r="287" spans="2:69" ht="27.75" customHeight="1">
      <c r="B287" s="549"/>
      <c r="C287" s="550"/>
      <c r="D287" s="543"/>
      <c r="E287" s="545"/>
      <c r="F287" s="546"/>
      <c r="G287" s="547"/>
      <c r="H287" s="6"/>
      <c r="I287" s="551"/>
      <c r="J287" s="552"/>
      <c r="K287" s="552"/>
      <c r="L287" s="553"/>
      <c r="M287" s="554"/>
      <c r="N287" s="555"/>
      <c r="O287" s="466">
        <f>PRODUCT(H287,J287,M287)</f>
        <v>0</v>
      </c>
      <c r="P287" s="467"/>
      <c r="Q287" s="467"/>
      <c r="R287" s="467"/>
      <c r="S287" s="467"/>
      <c r="T287" s="468"/>
      <c r="U287" s="523"/>
      <c r="V287" s="523"/>
      <c r="W287" s="523"/>
      <c r="X287" s="466"/>
      <c r="Y287" s="467"/>
      <c r="Z287" s="468"/>
      <c r="AA287" s="469"/>
      <c r="AB287" s="469"/>
      <c r="AC287" s="469"/>
      <c r="AD287" s="469"/>
      <c r="AE287" s="469"/>
      <c r="AF287" s="470"/>
      <c r="AK287" s="549"/>
      <c r="AL287" s="550"/>
      <c r="AM287" s="543"/>
      <c r="AN287" s="545"/>
      <c r="AO287" s="546"/>
      <c r="AP287" s="547"/>
      <c r="AQ287" s="6"/>
      <c r="AR287" s="551"/>
      <c r="AS287" s="552"/>
      <c r="AT287" s="552"/>
      <c r="AU287" s="553"/>
      <c r="AV287" s="554"/>
      <c r="AW287" s="555"/>
      <c r="AX287" s="466">
        <f>PRODUCT(AQ287,AS287,AV287)</f>
        <v>0</v>
      </c>
      <c r="AY287" s="467"/>
      <c r="AZ287" s="467"/>
      <c r="BA287" s="467"/>
      <c r="BB287" s="467"/>
      <c r="BC287" s="468"/>
      <c r="BD287" s="523"/>
      <c r="BE287" s="523"/>
      <c r="BF287" s="523"/>
      <c r="BG287" s="466"/>
      <c r="BH287" s="467"/>
      <c r="BI287" s="468"/>
      <c r="BJ287" s="469"/>
      <c r="BK287" s="469"/>
      <c r="BL287" s="469"/>
      <c r="BM287" s="469"/>
      <c r="BN287" s="469"/>
      <c r="BO287" s="470"/>
    </row>
    <row r="288" spans="2:69" ht="27.75" customHeight="1">
      <c r="B288" s="549"/>
      <c r="C288" s="550"/>
      <c r="D288" s="543"/>
      <c r="E288" s="545"/>
      <c r="F288" s="546"/>
      <c r="G288" s="547"/>
      <c r="H288" s="6"/>
      <c r="I288" s="551"/>
      <c r="J288" s="552"/>
      <c r="K288" s="552"/>
      <c r="L288" s="553"/>
      <c r="M288" s="554"/>
      <c r="N288" s="555"/>
      <c r="O288" s="466">
        <f>PRODUCT(H288,J288,M288)</f>
        <v>0</v>
      </c>
      <c r="P288" s="467"/>
      <c r="Q288" s="467"/>
      <c r="R288" s="467"/>
      <c r="S288" s="467"/>
      <c r="T288" s="468"/>
      <c r="U288" s="523"/>
      <c r="V288" s="523"/>
      <c r="W288" s="523"/>
      <c r="X288" s="466"/>
      <c r="Y288" s="467"/>
      <c r="Z288" s="468"/>
      <c r="AA288" s="469"/>
      <c r="AB288" s="469"/>
      <c r="AC288" s="469"/>
      <c r="AD288" s="469"/>
      <c r="AE288" s="469"/>
      <c r="AF288" s="470"/>
      <c r="AG288" s="9"/>
      <c r="AH288" s="9"/>
      <c r="AK288" s="549"/>
      <c r="AL288" s="550"/>
      <c r="AM288" s="543"/>
      <c r="AN288" s="545"/>
      <c r="AO288" s="546"/>
      <c r="AP288" s="547"/>
      <c r="AQ288" s="6"/>
      <c r="AR288" s="551"/>
      <c r="AS288" s="552"/>
      <c r="AT288" s="552"/>
      <c r="AU288" s="553"/>
      <c r="AV288" s="554"/>
      <c r="AW288" s="555"/>
      <c r="AX288" s="466">
        <f>PRODUCT(AQ288,AS288,AV288)</f>
        <v>0</v>
      </c>
      <c r="AY288" s="467"/>
      <c r="AZ288" s="467"/>
      <c r="BA288" s="467"/>
      <c r="BB288" s="467"/>
      <c r="BC288" s="468"/>
      <c r="BD288" s="523"/>
      <c r="BE288" s="523"/>
      <c r="BF288" s="523"/>
      <c r="BG288" s="466"/>
      <c r="BH288" s="467"/>
      <c r="BI288" s="468"/>
      <c r="BJ288" s="469"/>
      <c r="BK288" s="469"/>
      <c r="BL288" s="469"/>
      <c r="BM288" s="469"/>
      <c r="BN288" s="469"/>
      <c r="BO288" s="470"/>
      <c r="BP288" s="9"/>
      <c r="BQ288" s="9"/>
    </row>
    <row r="289" spans="2:69" ht="16.5" customHeight="1">
      <c r="B289" s="476" t="s">
        <v>177</v>
      </c>
      <c r="C289" s="477"/>
      <c r="D289" s="478"/>
      <c r="E289" s="478"/>
      <c r="F289" s="478"/>
      <c r="G289" s="478"/>
      <c r="H289" s="478"/>
      <c r="I289" s="478"/>
      <c r="J289" s="478"/>
      <c r="K289" s="478"/>
      <c r="L289" s="478"/>
      <c r="M289" s="478"/>
      <c r="N289" s="478"/>
      <c r="O289" s="482">
        <f>SUM(O275:T288)</f>
        <v>0</v>
      </c>
      <c r="P289" s="483"/>
      <c r="Q289" s="483"/>
      <c r="R289" s="483"/>
      <c r="S289" s="483"/>
      <c r="T289" s="484"/>
      <c r="U289" s="488">
        <f>SUM(U275:W288)</f>
        <v>0</v>
      </c>
      <c r="V289" s="488"/>
      <c r="W289" s="488"/>
      <c r="X289" s="488">
        <f>SUM(X275:Z288)</f>
        <v>0</v>
      </c>
      <c r="Y289" s="488"/>
      <c r="Z289" s="488"/>
      <c r="AA289" s="488">
        <f>SUM(AA275:AD288)</f>
        <v>0</v>
      </c>
      <c r="AB289" s="488"/>
      <c r="AC289" s="488"/>
      <c r="AD289" s="488"/>
      <c r="AE289" s="462">
        <f>SUM(AE275:AF288)</f>
        <v>0</v>
      </c>
      <c r="AF289" s="463"/>
      <c r="AG289" s="561" t="s">
        <v>178</v>
      </c>
      <c r="AH289" s="474" t="str">
        <f>IF(U289+X289+AA289+AE289=O289,"ＯＫ","計算が間違っています")</f>
        <v>ＯＫ</v>
      </c>
      <c r="AK289" s="476" t="s">
        <v>177</v>
      </c>
      <c r="AL289" s="477"/>
      <c r="AM289" s="478"/>
      <c r="AN289" s="478"/>
      <c r="AO289" s="478"/>
      <c r="AP289" s="478"/>
      <c r="AQ289" s="478"/>
      <c r="AR289" s="478"/>
      <c r="AS289" s="478"/>
      <c r="AT289" s="478"/>
      <c r="AU289" s="478"/>
      <c r="AV289" s="478"/>
      <c r="AW289" s="478"/>
      <c r="AX289" s="482">
        <f>SUM(AX275:BC288)</f>
        <v>0</v>
      </c>
      <c r="AY289" s="483"/>
      <c r="AZ289" s="483"/>
      <c r="BA289" s="483"/>
      <c r="BB289" s="483"/>
      <c r="BC289" s="484"/>
      <c r="BD289" s="488">
        <f>SUM(BD275:BF288)</f>
        <v>0</v>
      </c>
      <c r="BE289" s="488"/>
      <c r="BF289" s="488"/>
      <c r="BG289" s="488">
        <f>SUM(BG275:BI288)</f>
        <v>0</v>
      </c>
      <c r="BH289" s="488"/>
      <c r="BI289" s="488"/>
      <c r="BJ289" s="488">
        <f>SUM(BJ275:BM288)</f>
        <v>0</v>
      </c>
      <c r="BK289" s="488"/>
      <c r="BL289" s="488"/>
      <c r="BM289" s="488"/>
      <c r="BN289" s="462">
        <f>SUM(BN275:BO288)</f>
        <v>0</v>
      </c>
      <c r="BO289" s="463"/>
      <c r="BP289" s="561" t="s">
        <v>178</v>
      </c>
      <c r="BQ289" s="474" t="str">
        <f>IF(BD289+BG289+BJ289+BN289=AX289,"ＯＫ","計算が間違っています")</f>
        <v>ＯＫ</v>
      </c>
    </row>
    <row r="290" spans="2:69" ht="23.25" customHeight="1">
      <c r="B290" s="479"/>
      <c r="C290" s="480"/>
      <c r="D290" s="481"/>
      <c r="E290" s="481"/>
      <c r="F290" s="481"/>
      <c r="G290" s="481"/>
      <c r="H290" s="481"/>
      <c r="I290" s="481"/>
      <c r="J290" s="481"/>
      <c r="K290" s="481"/>
      <c r="L290" s="481"/>
      <c r="M290" s="481"/>
      <c r="N290" s="481"/>
      <c r="O290" s="485"/>
      <c r="P290" s="486"/>
      <c r="Q290" s="486"/>
      <c r="R290" s="486"/>
      <c r="S290" s="486"/>
      <c r="T290" s="487"/>
      <c r="U290" s="489"/>
      <c r="V290" s="489"/>
      <c r="W290" s="489"/>
      <c r="X290" s="489"/>
      <c r="Y290" s="489"/>
      <c r="Z290" s="489"/>
      <c r="AA290" s="489"/>
      <c r="AB290" s="489"/>
      <c r="AC290" s="489"/>
      <c r="AD290" s="489"/>
      <c r="AE290" s="464"/>
      <c r="AF290" s="465"/>
      <c r="AG290" s="561"/>
      <c r="AH290" s="475"/>
      <c r="AK290" s="479"/>
      <c r="AL290" s="480"/>
      <c r="AM290" s="481"/>
      <c r="AN290" s="481"/>
      <c r="AO290" s="481"/>
      <c r="AP290" s="481"/>
      <c r="AQ290" s="481"/>
      <c r="AR290" s="481"/>
      <c r="AS290" s="481"/>
      <c r="AT290" s="481"/>
      <c r="AU290" s="481"/>
      <c r="AV290" s="481"/>
      <c r="AW290" s="481"/>
      <c r="AX290" s="485"/>
      <c r="AY290" s="486"/>
      <c r="AZ290" s="486"/>
      <c r="BA290" s="486"/>
      <c r="BB290" s="486"/>
      <c r="BC290" s="487"/>
      <c r="BD290" s="489"/>
      <c r="BE290" s="489"/>
      <c r="BF290" s="489"/>
      <c r="BG290" s="489"/>
      <c r="BH290" s="489"/>
      <c r="BI290" s="489"/>
      <c r="BJ290" s="489"/>
      <c r="BK290" s="489"/>
      <c r="BL290" s="489"/>
      <c r="BM290" s="489"/>
      <c r="BN290" s="464"/>
      <c r="BO290" s="465"/>
      <c r="BP290" s="561"/>
      <c r="BQ290" s="475"/>
    </row>
    <row r="291" spans="2:69" ht="12.75" customHeight="1"/>
    <row r="292" spans="2:69" ht="20.25" customHeight="1">
      <c r="B292" s="524" t="s">
        <v>179</v>
      </c>
      <c r="C292" s="525"/>
      <c r="D292" s="525"/>
      <c r="E292" s="525"/>
      <c r="F292" s="525"/>
      <c r="G292" s="525"/>
      <c r="H292" s="525"/>
      <c r="I292" s="525"/>
      <c r="J292" s="525"/>
      <c r="K292" s="525"/>
      <c r="L292" s="525"/>
      <c r="M292" s="525"/>
      <c r="N292" s="525"/>
      <c r="O292" s="525"/>
      <c r="P292" s="525"/>
      <c r="Q292" s="525"/>
      <c r="R292" s="525"/>
      <c r="S292" s="525"/>
      <c r="T292" s="525"/>
      <c r="U292" s="525"/>
      <c r="V292" s="525"/>
      <c r="W292" s="526"/>
      <c r="X292" s="502" t="s">
        <v>180</v>
      </c>
      <c r="Y292" s="503"/>
      <c r="Z292" s="503"/>
      <c r="AA292" s="503"/>
      <c r="AB292" s="504"/>
      <c r="AC292" s="505" t="s">
        <v>71</v>
      </c>
      <c r="AD292" s="503"/>
      <c r="AE292" s="503"/>
      <c r="AF292" s="506"/>
      <c r="AK292" s="524" t="s">
        <v>179</v>
      </c>
      <c r="AL292" s="525"/>
      <c r="AM292" s="525"/>
      <c r="AN292" s="525"/>
      <c r="AO292" s="525"/>
      <c r="AP292" s="525"/>
      <c r="AQ292" s="525"/>
      <c r="AR292" s="525"/>
      <c r="AS292" s="525"/>
      <c r="AT292" s="525"/>
      <c r="AU292" s="525"/>
      <c r="AV292" s="525"/>
      <c r="AW292" s="525"/>
      <c r="AX292" s="525"/>
      <c r="AY292" s="525"/>
      <c r="AZ292" s="525"/>
      <c r="BA292" s="525"/>
      <c r="BB292" s="525"/>
      <c r="BC292" s="525"/>
      <c r="BD292" s="525"/>
      <c r="BE292" s="525"/>
      <c r="BF292" s="526"/>
      <c r="BG292" s="502" t="s">
        <v>180</v>
      </c>
      <c r="BH292" s="503"/>
      <c r="BI292" s="503"/>
      <c r="BJ292" s="503"/>
      <c r="BK292" s="504"/>
      <c r="BL292" s="505" t="s">
        <v>71</v>
      </c>
      <c r="BM292" s="503"/>
      <c r="BN292" s="503"/>
      <c r="BO292" s="506"/>
    </row>
    <row r="293" spans="2:69" ht="28.5" customHeight="1">
      <c r="B293" s="557"/>
      <c r="C293" s="510"/>
      <c r="D293" s="510"/>
      <c r="E293" s="510"/>
      <c r="F293" s="510"/>
      <c r="G293" s="510"/>
      <c r="H293" s="510"/>
      <c r="I293" s="510"/>
      <c r="J293" s="510"/>
      <c r="K293" s="510"/>
      <c r="L293" s="510"/>
      <c r="M293" s="510"/>
      <c r="N293" s="510"/>
      <c r="O293" s="510"/>
      <c r="P293" s="510"/>
      <c r="Q293" s="510"/>
      <c r="R293" s="510"/>
      <c r="S293" s="510"/>
      <c r="T293" s="510"/>
      <c r="U293" s="510"/>
      <c r="V293" s="510"/>
      <c r="W293" s="511"/>
      <c r="X293" s="514"/>
      <c r="Y293" s="515"/>
      <c r="Z293" s="515"/>
      <c r="AA293" s="515"/>
      <c r="AB293" s="516"/>
      <c r="AC293" s="471"/>
      <c r="AD293" s="472"/>
      <c r="AE293" s="472"/>
      <c r="AF293" s="473"/>
      <c r="AK293" s="557"/>
      <c r="AL293" s="510"/>
      <c r="AM293" s="510"/>
      <c r="AN293" s="510"/>
      <c r="AO293" s="510"/>
      <c r="AP293" s="510"/>
      <c r="AQ293" s="510"/>
      <c r="AR293" s="510"/>
      <c r="AS293" s="510"/>
      <c r="AT293" s="510"/>
      <c r="AU293" s="510"/>
      <c r="AV293" s="510"/>
      <c r="AW293" s="510"/>
      <c r="AX293" s="510"/>
      <c r="AY293" s="510"/>
      <c r="AZ293" s="510"/>
      <c r="BA293" s="510"/>
      <c r="BB293" s="510"/>
      <c r="BC293" s="510"/>
      <c r="BD293" s="510"/>
      <c r="BE293" s="510"/>
      <c r="BF293" s="511"/>
      <c r="BG293" s="514"/>
      <c r="BH293" s="515"/>
      <c r="BI293" s="515"/>
      <c r="BJ293" s="515"/>
      <c r="BK293" s="516"/>
      <c r="BL293" s="471"/>
      <c r="BM293" s="472"/>
      <c r="BN293" s="472"/>
      <c r="BO293" s="473"/>
    </row>
    <row r="294" spans="2:69" ht="28.5" customHeight="1">
      <c r="B294" s="557"/>
      <c r="C294" s="510"/>
      <c r="D294" s="510"/>
      <c r="E294" s="510"/>
      <c r="F294" s="510"/>
      <c r="G294" s="510"/>
      <c r="H294" s="510"/>
      <c r="I294" s="510"/>
      <c r="J294" s="510"/>
      <c r="K294" s="510"/>
      <c r="L294" s="510"/>
      <c r="M294" s="510"/>
      <c r="N294" s="510"/>
      <c r="O294" s="510"/>
      <c r="P294" s="510"/>
      <c r="Q294" s="510"/>
      <c r="R294" s="510"/>
      <c r="S294" s="510"/>
      <c r="T294" s="510"/>
      <c r="U294" s="510"/>
      <c r="V294" s="510"/>
      <c r="W294" s="511"/>
      <c r="X294" s="514"/>
      <c r="Y294" s="515"/>
      <c r="Z294" s="515"/>
      <c r="AA294" s="515"/>
      <c r="AB294" s="516"/>
      <c r="AC294" s="471"/>
      <c r="AD294" s="472"/>
      <c r="AE294" s="472"/>
      <c r="AF294" s="473"/>
      <c r="AK294" s="557"/>
      <c r="AL294" s="510"/>
      <c r="AM294" s="510"/>
      <c r="AN294" s="510"/>
      <c r="AO294" s="510"/>
      <c r="AP294" s="510"/>
      <c r="AQ294" s="510"/>
      <c r="AR294" s="510"/>
      <c r="AS294" s="510"/>
      <c r="AT294" s="510"/>
      <c r="AU294" s="510"/>
      <c r="AV294" s="510"/>
      <c r="AW294" s="510"/>
      <c r="AX294" s="510"/>
      <c r="AY294" s="510"/>
      <c r="AZ294" s="510"/>
      <c r="BA294" s="510"/>
      <c r="BB294" s="510"/>
      <c r="BC294" s="510"/>
      <c r="BD294" s="510"/>
      <c r="BE294" s="510"/>
      <c r="BF294" s="511"/>
      <c r="BG294" s="514"/>
      <c r="BH294" s="515"/>
      <c r="BI294" s="515"/>
      <c r="BJ294" s="515"/>
      <c r="BK294" s="516"/>
      <c r="BL294" s="471"/>
      <c r="BM294" s="472"/>
      <c r="BN294" s="472"/>
      <c r="BO294" s="473"/>
    </row>
    <row r="295" spans="2:69" ht="28.5" customHeight="1">
      <c r="B295" s="557"/>
      <c r="C295" s="510"/>
      <c r="D295" s="510"/>
      <c r="E295" s="510"/>
      <c r="F295" s="510"/>
      <c r="G295" s="510"/>
      <c r="H295" s="510"/>
      <c r="I295" s="510"/>
      <c r="J295" s="510"/>
      <c r="K295" s="510"/>
      <c r="L295" s="510"/>
      <c r="M295" s="510"/>
      <c r="N295" s="510"/>
      <c r="O295" s="510"/>
      <c r="P295" s="510"/>
      <c r="Q295" s="510"/>
      <c r="R295" s="510"/>
      <c r="S295" s="510"/>
      <c r="T295" s="510"/>
      <c r="U295" s="510"/>
      <c r="V295" s="510"/>
      <c r="W295" s="511"/>
      <c r="X295" s="514"/>
      <c r="Y295" s="515"/>
      <c r="Z295" s="515"/>
      <c r="AA295" s="515"/>
      <c r="AB295" s="516"/>
      <c r="AC295" s="471"/>
      <c r="AD295" s="472"/>
      <c r="AE295" s="472"/>
      <c r="AF295" s="473"/>
      <c r="AK295" s="557"/>
      <c r="AL295" s="510"/>
      <c r="AM295" s="510"/>
      <c r="AN295" s="510"/>
      <c r="AO295" s="510"/>
      <c r="AP295" s="510"/>
      <c r="AQ295" s="510"/>
      <c r="AR295" s="510"/>
      <c r="AS295" s="510"/>
      <c r="AT295" s="510"/>
      <c r="AU295" s="510"/>
      <c r="AV295" s="510"/>
      <c r="AW295" s="510"/>
      <c r="AX295" s="510"/>
      <c r="AY295" s="510"/>
      <c r="AZ295" s="510"/>
      <c r="BA295" s="510"/>
      <c r="BB295" s="510"/>
      <c r="BC295" s="510"/>
      <c r="BD295" s="510"/>
      <c r="BE295" s="510"/>
      <c r="BF295" s="511"/>
      <c r="BG295" s="514"/>
      <c r="BH295" s="515"/>
      <c r="BI295" s="515"/>
      <c r="BJ295" s="515"/>
      <c r="BK295" s="516"/>
      <c r="BL295" s="471"/>
      <c r="BM295" s="472"/>
      <c r="BN295" s="472"/>
      <c r="BO295" s="473"/>
    </row>
    <row r="296" spans="2:69" ht="28.5" customHeight="1">
      <c r="B296" s="557"/>
      <c r="C296" s="510"/>
      <c r="D296" s="510"/>
      <c r="E296" s="510"/>
      <c r="F296" s="510"/>
      <c r="G296" s="510"/>
      <c r="H296" s="510"/>
      <c r="I296" s="510"/>
      <c r="J296" s="510"/>
      <c r="K296" s="510"/>
      <c r="L296" s="510"/>
      <c r="M296" s="510"/>
      <c r="N296" s="510"/>
      <c r="O296" s="510"/>
      <c r="P296" s="510"/>
      <c r="Q296" s="510"/>
      <c r="R296" s="510"/>
      <c r="S296" s="510"/>
      <c r="T296" s="510"/>
      <c r="U296" s="510"/>
      <c r="V296" s="510"/>
      <c r="W296" s="511"/>
      <c r="X296" s="514"/>
      <c r="Y296" s="515"/>
      <c r="Z296" s="515"/>
      <c r="AA296" s="515"/>
      <c r="AB296" s="516"/>
      <c r="AC296" s="471"/>
      <c r="AD296" s="472"/>
      <c r="AE296" s="472"/>
      <c r="AF296" s="473"/>
      <c r="AK296" s="557"/>
      <c r="AL296" s="510"/>
      <c r="AM296" s="510"/>
      <c r="AN296" s="510"/>
      <c r="AO296" s="510"/>
      <c r="AP296" s="510"/>
      <c r="AQ296" s="510"/>
      <c r="AR296" s="510"/>
      <c r="AS296" s="510"/>
      <c r="AT296" s="510"/>
      <c r="AU296" s="510"/>
      <c r="AV296" s="510"/>
      <c r="AW296" s="510"/>
      <c r="AX296" s="510"/>
      <c r="AY296" s="510"/>
      <c r="AZ296" s="510"/>
      <c r="BA296" s="510"/>
      <c r="BB296" s="510"/>
      <c r="BC296" s="510"/>
      <c r="BD296" s="510"/>
      <c r="BE296" s="510"/>
      <c r="BF296" s="511"/>
      <c r="BG296" s="514"/>
      <c r="BH296" s="515"/>
      <c r="BI296" s="515"/>
      <c r="BJ296" s="515"/>
      <c r="BK296" s="516"/>
      <c r="BL296" s="471"/>
      <c r="BM296" s="472"/>
      <c r="BN296" s="472"/>
      <c r="BO296" s="473"/>
    </row>
    <row r="297" spans="2:69" ht="28.5" customHeight="1">
      <c r="B297" s="558"/>
      <c r="C297" s="512"/>
      <c r="D297" s="512"/>
      <c r="E297" s="512"/>
      <c r="F297" s="512"/>
      <c r="G297" s="512"/>
      <c r="H297" s="512"/>
      <c r="I297" s="512"/>
      <c r="J297" s="512"/>
      <c r="K297" s="512"/>
      <c r="L297" s="512"/>
      <c r="M297" s="512"/>
      <c r="N297" s="512"/>
      <c r="O297" s="512"/>
      <c r="P297" s="512"/>
      <c r="Q297" s="512"/>
      <c r="R297" s="512"/>
      <c r="S297" s="512"/>
      <c r="T297" s="512"/>
      <c r="U297" s="512"/>
      <c r="V297" s="512"/>
      <c r="W297" s="513"/>
      <c r="X297" s="517" t="s">
        <v>177</v>
      </c>
      <c r="Y297" s="518"/>
      <c r="Z297" s="518"/>
      <c r="AA297" s="518"/>
      <c r="AB297" s="519"/>
      <c r="AC297" s="520">
        <f>SUM(AC293:AF296)</f>
        <v>0</v>
      </c>
      <c r="AD297" s="521"/>
      <c r="AE297" s="521"/>
      <c r="AF297" s="522"/>
      <c r="AK297" s="558"/>
      <c r="AL297" s="512"/>
      <c r="AM297" s="512"/>
      <c r="AN297" s="512"/>
      <c r="AO297" s="512"/>
      <c r="AP297" s="512"/>
      <c r="AQ297" s="512"/>
      <c r="AR297" s="512"/>
      <c r="AS297" s="512"/>
      <c r="AT297" s="512"/>
      <c r="AU297" s="512"/>
      <c r="AV297" s="512"/>
      <c r="AW297" s="512"/>
      <c r="AX297" s="512"/>
      <c r="AY297" s="512"/>
      <c r="AZ297" s="512"/>
      <c r="BA297" s="512"/>
      <c r="BB297" s="512"/>
      <c r="BC297" s="512"/>
      <c r="BD297" s="512"/>
      <c r="BE297" s="512"/>
      <c r="BF297" s="513"/>
      <c r="BG297" s="517" t="s">
        <v>177</v>
      </c>
      <c r="BH297" s="518"/>
      <c r="BI297" s="518"/>
      <c r="BJ297" s="518"/>
      <c r="BK297" s="519"/>
      <c r="BL297" s="520">
        <f>SUM(BL293:BO296)</f>
        <v>0</v>
      </c>
      <c r="BM297" s="521"/>
      <c r="BN297" s="521"/>
      <c r="BO297" s="522"/>
    </row>
    <row r="298" spans="2:69" ht="21.75" customHeight="1">
      <c r="D298" s="25"/>
      <c r="E298" s="586" t="str">
        <f>E265</f>
        <v>令和  年度</v>
      </c>
      <c r="F298" s="586"/>
      <c r="G298" s="586"/>
      <c r="H298" s="587" t="s">
        <v>163</v>
      </c>
      <c r="I298" s="587"/>
      <c r="J298" s="587"/>
      <c r="K298" s="587"/>
      <c r="L298" s="587"/>
      <c r="M298" s="587"/>
      <c r="N298" s="587"/>
      <c r="O298" s="587"/>
      <c r="P298" s="587"/>
      <c r="Q298" s="587"/>
      <c r="R298" s="587"/>
      <c r="S298" s="587"/>
      <c r="T298" s="578" t="s">
        <v>142</v>
      </c>
      <c r="U298" s="578"/>
      <c r="V298" s="578"/>
      <c r="W298" s="578"/>
      <c r="X298" s="578"/>
      <c r="Y298" s="578"/>
      <c r="Z298" s="578"/>
      <c r="AA298" s="578"/>
      <c r="AB298" s="578"/>
      <c r="AC298" s="25"/>
      <c r="AD298" s="25"/>
      <c r="AE298" s="25"/>
      <c r="AF298" s="25"/>
      <c r="AG298" s="1"/>
      <c r="AI298" s="1"/>
      <c r="AM298" s="25"/>
      <c r="AN298" s="586" t="str">
        <f>AN265</f>
        <v>令和  年度</v>
      </c>
      <c r="AO298" s="586"/>
      <c r="AP298" s="586"/>
      <c r="AQ298" s="587" t="s">
        <v>163</v>
      </c>
      <c r="AR298" s="587"/>
      <c r="AS298" s="587"/>
      <c r="AT298" s="587"/>
      <c r="AU298" s="587"/>
      <c r="AV298" s="587"/>
      <c r="AW298" s="587"/>
      <c r="AX298" s="587"/>
      <c r="AY298" s="587"/>
      <c r="AZ298" s="587"/>
      <c r="BA298" s="587"/>
      <c r="BB298" s="587"/>
      <c r="BC298" s="578" t="s">
        <v>142</v>
      </c>
      <c r="BD298" s="578"/>
      <c r="BE298" s="578"/>
      <c r="BF298" s="578"/>
      <c r="BG298" s="578"/>
      <c r="BH298" s="578"/>
      <c r="BI298" s="578"/>
      <c r="BJ298" s="578"/>
      <c r="BK298" s="578"/>
      <c r="BL298" s="25"/>
      <c r="BM298" s="25"/>
      <c r="BN298" s="25"/>
      <c r="BO298" s="25"/>
      <c r="BP298" s="1"/>
    </row>
    <row r="299" spans="2:69" ht="17.25" customHeight="1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I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</row>
    <row r="300" spans="2:69" ht="27" customHeight="1">
      <c r="B300" s="579" t="s">
        <v>143</v>
      </c>
      <c r="C300" s="580"/>
      <c r="D300" s="584">
        <v>10</v>
      </c>
      <c r="E300" s="585"/>
      <c r="F300" s="559" t="str">
        <f>F267</f>
        <v>　競技団体名： 福井県○○協会（連盟）</v>
      </c>
      <c r="G300" s="560"/>
      <c r="H300" s="560"/>
      <c r="I300" s="560"/>
      <c r="J300" s="560"/>
      <c r="K300" s="560"/>
      <c r="L300" s="560"/>
      <c r="M300" s="560"/>
      <c r="N300" s="560"/>
      <c r="O300" s="560"/>
      <c r="P300" s="560"/>
      <c r="Q300" s="560"/>
      <c r="R300" s="560"/>
      <c r="S300" s="560"/>
      <c r="T300" s="560"/>
      <c r="U300" s="560"/>
      <c r="V300" s="560"/>
      <c r="W300" s="560"/>
      <c r="X300" s="560"/>
      <c r="Y300" s="560"/>
      <c r="Z300" s="560"/>
      <c r="AA300" s="560"/>
      <c r="AB300" s="560"/>
      <c r="AC300" s="560"/>
      <c r="AD300" s="560"/>
      <c r="AE300" s="560"/>
      <c r="AF300" s="560"/>
      <c r="AI300" s="11"/>
      <c r="AK300" s="579" t="s">
        <v>143</v>
      </c>
      <c r="AL300" s="580"/>
      <c r="AM300" s="584">
        <v>20</v>
      </c>
      <c r="AN300" s="585"/>
      <c r="AO300" s="559" t="str">
        <f>AO267</f>
        <v>　競技団体名： 福井県○○協会（連盟）</v>
      </c>
      <c r="AP300" s="560"/>
      <c r="AQ300" s="560"/>
      <c r="AR300" s="560"/>
      <c r="AS300" s="560"/>
      <c r="AT300" s="560"/>
      <c r="AU300" s="560"/>
      <c r="AV300" s="560"/>
      <c r="AW300" s="560"/>
      <c r="AX300" s="560"/>
      <c r="AY300" s="560"/>
      <c r="AZ300" s="560"/>
      <c r="BA300" s="560"/>
      <c r="BB300" s="560"/>
      <c r="BC300" s="560"/>
      <c r="BD300" s="560"/>
      <c r="BE300" s="560"/>
      <c r="BF300" s="560"/>
      <c r="BG300" s="560"/>
      <c r="BH300" s="560"/>
      <c r="BI300" s="560"/>
      <c r="BJ300" s="560"/>
      <c r="BK300" s="560"/>
      <c r="BL300" s="560"/>
      <c r="BM300" s="560"/>
      <c r="BN300" s="560"/>
      <c r="BO300" s="560"/>
    </row>
    <row r="301" spans="2:69" ht="28.5" customHeight="1">
      <c r="B301" s="493" t="s">
        <v>144</v>
      </c>
      <c r="C301" s="494"/>
      <c r="D301" s="495"/>
      <c r="E301" s="495"/>
      <c r="F301" s="495"/>
      <c r="G301" s="581"/>
      <c r="H301" s="582"/>
      <c r="I301" s="582"/>
      <c r="J301" s="582"/>
      <c r="K301" s="582"/>
      <c r="L301" s="582"/>
      <c r="M301" s="582"/>
      <c r="N301" s="582"/>
      <c r="O301" s="582"/>
      <c r="P301" s="582"/>
      <c r="Q301" s="582"/>
      <c r="R301" s="582"/>
      <c r="S301" s="582"/>
      <c r="T301" s="582"/>
      <c r="U301" s="582"/>
      <c r="V301" s="582"/>
      <c r="W301" s="582"/>
      <c r="X301" s="582"/>
      <c r="Y301" s="582"/>
      <c r="Z301" s="582"/>
      <c r="AA301" s="582"/>
      <c r="AB301" s="582"/>
      <c r="AC301" s="582"/>
      <c r="AD301" s="582"/>
      <c r="AE301" s="582"/>
      <c r="AF301" s="583"/>
      <c r="AI301" s="11"/>
      <c r="AK301" s="493" t="s">
        <v>181</v>
      </c>
      <c r="AL301" s="494"/>
      <c r="AM301" s="495"/>
      <c r="AN301" s="495"/>
      <c r="AO301" s="495"/>
      <c r="AP301" s="581"/>
      <c r="AQ301" s="582"/>
      <c r="AR301" s="582"/>
      <c r="AS301" s="582"/>
      <c r="AT301" s="582"/>
      <c r="AU301" s="582"/>
      <c r="AV301" s="582"/>
      <c r="AW301" s="582"/>
      <c r="AX301" s="582"/>
      <c r="AY301" s="582"/>
      <c r="AZ301" s="582"/>
      <c r="BA301" s="582"/>
      <c r="BB301" s="582"/>
      <c r="BC301" s="582"/>
      <c r="BD301" s="582"/>
      <c r="BE301" s="582"/>
      <c r="BF301" s="582"/>
      <c r="BG301" s="582"/>
      <c r="BH301" s="582"/>
      <c r="BI301" s="582"/>
      <c r="BJ301" s="582"/>
      <c r="BK301" s="582"/>
      <c r="BL301" s="582"/>
      <c r="BM301" s="582"/>
      <c r="BN301" s="582"/>
      <c r="BO301" s="583"/>
    </row>
    <row r="302" spans="2:69" ht="28.5" customHeight="1">
      <c r="B302" s="493" t="s">
        <v>145</v>
      </c>
      <c r="C302" s="494"/>
      <c r="D302" s="495"/>
      <c r="E302" s="495"/>
      <c r="F302" s="495"/>
      <c r="G302" s="581"/>
      <c r="H302" s="582"/>
      <c r="I302" s="582"/>
      <c r="J302" s="582"/>
      <c r="K302" s="582"/>
      <c r="L302" s="582"/>
      <c r="M302" s="582"/>
      <c r="N302" s="582"/>
      <c r="O302" s="582"/>
      <c r="P302" s="582"/>
      <c r="Q302" s="582"/>
      <c r="R302" s="582"/>
      <c r="S302" s="582"/>
      <c r="T302" s="582"/>
      <c r="U302" s="582"/>
      <c r="V302" s="582"/>
      <c r="W302" s="582"/>
      <c r="X302" s="582"/>
      <c r="Y302" s="582"/>
      <c r="Z302" s="582"/>
      <c r="AA302" s="582"/>
      <c r="AB302" s="582"/>
      <c r="AC302" s="582"/>
      <c r="AD302" s="582"/>
      <c r="AE302" s="582"/>
      <c r="AF302" s="583"/>
      <c r="AI302" s="11"/>
      <c r="AK302" s="493" t="s">
        <v>145</v>
      </c>
      <c r="AL302" s="494"/>
      <c r="AM302" s="495"/>
      <c r="AN302" s="495"/>
      <c r="AO302" s="495"/>
      <c r="AP302" s="581"/>
      <c r="AQ302" s="582"/>
      <c r="AR302" s="582"/>
      <c r="AS302" s="582"/>
      <c r="AT302" s="582"/>
      <c r="AU302" s="582"/>
      <c r="AV302" s="582"/>
      <c r="AW302" s="582"/>
      <c r="AX302" s="582"/>
      <c r="AY302" s="582"/>
      <c r="AZ302" s="582"/>
      <c r="BA302" s="582"/>
      <c r="BB302" s="582"/>
      <c r="BC302" s="582"/>
      <c r="BD302" s="582"/>
      <c r="BE302" s="582"/>
      <c r="BF302" s="582"/>
      <c r="BG302" s="582"/>
      <c r="BH302" s="582"/>
      <c r="BI302" s="582"/>
      <c r="BJ302" s="582"/>
      <c r="BK302" s="582"/>
      <c r="BL302" s="582"/>
      <c r="BM302" s="582"/>
      <c r="BN302" s="582"/>
      <c r="BO302" s="583"/>
    </row>
    <row r="303" spans="2:69" ht="28.5" customHeight="1">
      <c r="B303" s="493" t="s">
        <v>146</v>
      </c>
      <c r="C303" s="494"/>
      <c r="D303" s="495"/>
      <c r="E303" s="499" t="s">
        <v>147</v>
      </c>
      <c r="F303" s="500"/>
      <c r="G303" s="490"/>
      <c r="H303" s="491"/>
      <c r="I303" s="491"/>
      <c r="J303" s="491"/>
      <c r="K303" s="491"/>
      <c r="L303" s="501" t="s">
        <v>148</v>
      </c>
      <c r="M303" s="501"/>
      <c r="N303" s="501"/>
      <c r="O303" s="501"/>
      <c r="P303" s="499"/>
      <c r="Q303" s="490"/>
      <c r="R303" s="491"/>
      <c r="S303" s="491"/>
      <c r="T303" s="491"/>
      <c r="U303" s="491"/>
      <c r="V303" s="491"/>
      <c r="W303" s="491"/>
      <c r="X303" s="501" t="s">
        <v>149</v>
      </c>
      <c r="Y303" s="501"/>
      <c r="Z303" s="501"/>
      <c r="AA303" s="499"/>
      <c r="AB303" s="490"/>
      <c r="AC303" s="491"/>
      <c r="AD303" s="491"/>
      <c r="AE303" s="491"/>
      <c r="AF303" s="492"/>
      <c r="AI303" s="11"/>
      <c r="AK303" s="493" t="s">
        <v>146</v>
      </c>
      <c r="AL303" s="494"/>
      <c r="AM303" s="495"/>
      <c r="AN303" s="499" t="s">
        <v>147</v>
      </c>
      <c r="AO303" s="500"/>
      <c r="AP303" s="490"/>
      <c r="AQ303" s="491"/>
      <c r="AR303" s="491"/>
      <c r="AS303" s="491"/>
      <c r="AT303" s="491"/>
      <c r="AU303" s="501" t="s">
        <v>148</v>
      </c>
      <c r="AV303" s="501"/>
      <c r="AW303" s="501"/>
      <c r="AX303" s="501"/>
      <c r="AY303" s="499"/>
      <c r="AZ303" s="490"/>
      <c r="BA303" s="491"/>
      <c r="BB303" s="491"/>
      <c r="BC303" s="491"/>
      <c r="BD303" s="491"/>
      <c r="BE303" s="491"/>
      <c r="BF303" s="491"/>
      <c r="BG303" s="501" t="s">
        <v>149</v>
      </c>
      <c r="BH303" s="501"/>
      <c r="BI303" s="501"/>
      <c r="BJ303" s="499"/>
      <c r="BK303" s="490"/>
      <c r="BL303" s="491"/>
      <c r="BM303" s="491"/>
      <c r="BN303" s="491"/>
      <c r="BO303" s="492"/>
    </row>
    <row r="304" spans="2:69" ht="28.5" customHeight="1">
      <c r="B304" s="496"/>
      <c r="C304" s="497"/>
      <c r="D304" s="498"/>
      <c r="E304" s="538" t="s">
        <v>150</v>
      </c>
      <c r="F304" s="556"/>
      <c r="G304" s="539"/>
      <c r="H304" s="540"/>
      <c r="I304" s="540"/>
      <c r="J304" s="540"/>
      <c r="K304" s="540"/>
      <c r="L304" s="537" t="s">
        <v>151</v>
      </c>
      <c r="M304" s="537"/>
      <c r="N304" s="537"/>
      <c r="O304" s="537"/>
      <c r="P304" s="538"/>
      <c r="Q304" s="539"/>
      <c r="R304" s="540"/>
      <c r="S304" s="540"/>
      <c r="T304" s="540"/>
      <c r="U304" s="540"/>
      <c r="V304" s="540"/>
      <c r="W304" s="540"/>
      <c r="X304" s="537" t="s">
        <v>152</v>
      </c>
      <c r="Y304" s="537"/>
      <c r="Z304" s="537"/>
      <c r="AA304" s="538"/>
      <c r="AB304" s="539"/>
      <c r="AC304" s="540"/>
      <c r="AD304" s="540"/>
      <c r="AE304" s="540"/>
      <c r="AF304" s="541"/>
      <c r="AI304" s="11"/>
      <c r="AK304" s="496"/>
      <c r="AL304" s="497"/>
      <c r="AM304" s="498"/>
      <c r="AN304" s="538" t="s">
        <v>150</v>
      </c>
      <c r="AO304" s="556"/>
      <c r="AP304" s="539"/>
      <c r="AQ304" s="540"/>
      <c r="AR304" s="540"/>
      <c r="AS304" s="540"/>
      <c r="AT304" s="540"/>
      <c r="AU304" s="537" t="s">
        <v>151</v>
      </c>
      <c r="AV304" s="537"/>
      <c r="AW304" s="537"/>
      <c r="AX304" s="537"/>
      <c r="AY304" s="538"/>
      <c r="AZ304" s="539"/>
      <c r="BA304" s="540"/>
      <c r="BB304" s="540"/>
      <c r="BC304" s="540"/>
      <c r="BD304" s="540"/>
      <c r="BE304" s="540"/>
      <c r="BF304" s="540"/>
      <c r="BG304" s="537" t="s">
        <v>152</v>
      </c>
      <c r="BH304" s="537"/>
      <c r="BI304" s="537"/>
      <c r="BJ304" s="538"/>
      <c r="BK304" s="539"/>
      <c r="BL304" s="540"/>
      <c r="BM304" s="540"/>
      <c r="BN304" s="540"/>
      <c r="BO304" s="541"/>
    </row>
    <row r="305" spans="2:68" ht="13.5" customHeight="1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</row>
    <row r="306" spans="2:68" ht="21" customHeight="1">
      <c r="B306" s="566" t="s">
        <v>153</v>
      </c>
      <c r="C306" s="567"/>
      <c r="D306" s="568"/>
      <c r="E306" s="568"/>
      <c r="F306" s="568"/>
      <c r="G306" s="568"/>
      <c r="H306" s="568" t="s">
        <v>154</v>
      </c>
      <c r="I306" s="569" t="s">
        <v>155</v>
      </c>
      <c r="J306" s="570"/>
      <c r="K306" s="570"/>
      <c r="L306" s="571"/>
      <c r="M306" s="575" t="s">
        <v>156</v>
      </c>
      <c r="N306" s="575"/>
      <c r="O306" s="569" t="s">
        <v>141</v>
      </c>
      <c r="P306" s="570"/>
      <c r="Q306" s="570"/>
      <c r="R306" s="570"/>
      <c r="S306" s="570"/>
      <c r="T306" s="571"/>
      <c r="U306" s="568" t="s">
        <v>157</v>
      </c>
      <c r="V306" s="568"/>
      <c r="W306" s="568"/>
      <c r="X306" s="568"/>
      <c r="Y306" s="568"/>
      <c r="Z306" s="568"/>
      <c r="AA306" s="568"/>
      <c r="AB306" s="568"/>
      <c r="AC306" s="568"/>
      <c r="AD306" s="568"/>
      <c r="AE306" s="576"/>
      <c r="AF306" s="577"/>
      <c r="AG306" s="3"/>
      <c r="AI306" s="3"/>
      <c r="AK306" s="566" t="s">
        <v>153</v>
      </c>
      <c r="AL306" s="567"/>
      <c r="AM306" s="568"/>
      <c r="AN306" s="568"/>
      <c r="AO306" s="568"/>
      <c r="AP306" s="568"/>
      <c r="AQ306" s="568" t="s">
        <v>154</v>
      </c>
      <c r="AR306" s="569" t="s">
        <v>155</v>
      </c>
      <c r="AS306" s="570"/>
      <c r="AT306" s="570"/>
      <c r="AU306" s="571"/>
      <c r="AV306" s="575" t="s">
        <v>156</v>
      </c>
      <c r="AW306" s="575"/>
      <c r="AX306" s="569" t="s">
        <v>141</v>
      </c>
      <c r="AY306" s="570"/>
      <c r="AZ306" s="570"/>
      <c r="BA306" s="570"/>
      <c r="BB306" s="570"/>
      <c r="BC306" s="571"/>
      <c r="BD306" s="568" t="s">
        <v>157</v>
      </c>
      <c r="BE306" s="568"/>
      <c r="BF306" s="568"/>
      <c r="BG306" s="568"/>
      <c r="BH306" s="568"/>
      <c r="BI306" s="568"/>
      <c r="BJ306" s="568"/>
      <c r="BK306" s="568"/>
      <c r="BL306" s="568"/>
      <c r="BM306" s="568"/>
      <c r="BN306" s="576"/>
      <c r="BO306" s="577"/>
      <c r="BP306" s="3"/>
    </row>
    <row r="307" spans="2:68" ht="21" customHeight="1">
      <c r="B307" s="493"/>
      <c r="C307" s="494"/>
      <c r="D307" s="495"/>
      <c r="E307" s="495"/>
      <c r="F307" s="495"/>
      <c r="G307" s="495"/>
      <c r="H307" s="495"/>
      <c r="I307" s="572"/>
      <c r="J307" s="573"/>
      <c r="K307" s="573"/>
      <c r="L307" s="574"/>
      <c r="M307" s="528"/>
      <c r="N307" s="528"/>
      <c r="O307" s="572"/>
      <c r="P307" s="573"/>
      <c r="Q307" s="573"/>
      <c r="R307" s="573"/>
      <c r="S307" s="573"/>
      <c r="T307" s="574"/>
      <c r="U307" s="528" t="s">
        <v>158</v>
      </c>
      <c r="V307" s="528"/>
      <c r="W307" s="528"/>
      <c r="X307" s="529" t="s">
        <v>159</v>
      </c>
      <c r="Y307" s="530"/>
      <c r="Z307" s="531"/>
      <c r="AA307" s="528" t="s">
        <v>160</v>
      </c>
      <c r="AB307" s="528"/>
      <c r="AC307" s="528"/>
      <c r="AD307" s="528"/>
      <c r="AE307" s="529" t="s">
        <v>161</v>
      </c>
      <c r="AF307" s="532"/>
      <c r="AK307" s="493"/>
      <c r="AL307" s="494"/>
      <c r="AM307" s="495"/>
      <c r="AN307" s="495"/>
      <c r="AO307" s="495"/>
      <c r="AP307" s="495"/>
      <c r="AQ307" s="495"/>
      <c r="AR307" s="572"/>
      <c r="AS307" s="573"/>
      <c r="AT307" s="573"/>
      <c r="AU307" s="574"/>
      <c r="AV307" s="528"/>
      <c r="AW307" s="528"/>
      <c r="AX307" s="572"/>
      <c r="AY307" s="573"/>
      <c r="AZ307" s="573"/>
      <c r="BA307" s="573"/>
      <c r="BB307" s="573"/>
      <c r="BC307" s="574"/>
      <c r="BD307" s="528" t="s">
        <v>158</v>
      </c>
      <c r="BE307" s="528"/>
      <c r="BF307" s="528"/>
      <c r="BG307" s="529" t="s">
        <v>159</v>
      </c>
      <c r="BH307" s="530"/>
      <c r="BI307" s="531"/>
      <c r="BJ307" s="528" t="s">
        <v>160</v>
      </c>
      <c r="BK307" s="528"/>
      <c r="BL307" s="528"/>
      <c r="BM307" s="528"/>
      <c r="BN307" s="529" t="s">
        <v>161</v>
      </c>
      <c r="BO307" s="532"/>
    </row>
    <row r="308" spans="2:68" ht="27.75" customHeight="1">
      <c r="B308" s="542"/>
      <c r="C308" s="543"/>
      <c r="D308" s="544"/>
      <c r="E308" s="545"/>
      <c r="F308" s="546"/>
      <c r="G308" s="547"/>
      <c r="H308" s="5"/>
      <c r="I308" s="533"/>
      <c r="J308" s="534"/>
      <c r="K308" s="534"/>
      <c r="L308" s="535"/>
      <c r="M308" s="527"/>
      <c r="N308" s="527"/>
      <c r="O308" s="466">
        <f t="shared" ref="O308:O317" si="18">PRODUCT(H308,I308,M308)</f>
        <v>0</v>
      </c>
      <c r="P308" s="467"/>
      <c r="Q308" s="467"/>
      <c r="R308" s="467"/>
      <c r="S308" s="467"/>
      <c r="T308" s="468"/>
      <c r="U308" s="523"/>
      <c r="V308" s="523"/>
      <c r="W308" s="523"/>
      <c r="X308" s="466"/>
      <c r="Y308" s="467"/>
      <c r="Z308" s="468"/>
      <c r="AA308" s="469"/>
      <c r="AB308" s="469"/>
      <c r="AC308" s="469"/>
      <c r="AD308" s="469"/>
      <c r="AE308" s="469"/>
      <c r="AF308" s="470"/>
      <c r="AK308" s="542"/>
      <c r="AL308" s="543"/>
      <c r="AM308" s="544"/>
      <c r="AN308" s="545"/>
      <c r="AO308" s="546"/>
      <c r="AP308" s="547"/>
      <c r="AQ308" s="5"/>
      <c r="AR308" s="533"/>
      <c r="AS308" s="534"/>
      <c r="AT308" s="534"/>
      <c r="AU308" s="535"/>
      <c r="AV308" s="527"/>
      <c r="AW308" s="527"/>
      <c r="AX308" s="466">
        <f t="shared" ref="AX308:AX317" si="19">PRODUCT(AQ308,AR308,AV308)</f>
        <v>0</v>
      </c>
      <c r="AY308" s="467"/>
      <c r="AZ308" s="467"/>
      <c r="BA308" s="467"/>
      <c r="BB308" s="467"/>
      <c r="BC308" s="468"/>
      <c r="BD308" s="523"/>
      <c r="BE308" s="523"/>
      <c r="BF308" s="523"/>
      <c r="BG308" s="466"/>
      <c r="BH308" s="467"/>
      <c r="BI308" s="468"/>
      <c r="BJ308" s="469"/>
      <c r="BK308" s="469"/>
      <c r="BL308" s="469"/>
      <c r="BM308" s="469"/>
      <c r="BN308" s="469"/>
      <c r="BO308" s="470"/>
    </row>
    <row r="309" spans="2:68" ht="27.75" customHeight="1">
      <c r="B309" s="542"/>
      <c r="C309" s="543"/>
      <c r="D309" s="544"/>
      <c r="E309" s="548"/>
      <c r="F309" s="546"/>
      <c r="G309" s="547"/>
      <c r="H309" s="6"/>
      <c r="I309" s="533"/>
      <c r="J309" s="534"/>
      <c r="K309" s="534"/>
      <c r="L309" s="535"/>
      <c r="M309" s="527"/>
      <c r="N309" s="527"/>
      <c r="O309" s="466">
        <f t="shared" si="18"/>
        <v>0</v>
      </c>
      <c r="P309" s="467"/>
      <c r="Q309" s="467"/>
      <c r="R309" s="467"/>
      <c r="S309" s="467"/>
      <c r="T309" s="468"/>
      <c r="U309" s="523"/>
      <c r="V309" s="523"/>
      <c r="W309" s="523"/>
      <c r="X309" s="466"/>
      <c r="Y309" s="467"/>
      <c r="Z309" s="468"/>
      <c r="AA309" s="469"/>
      <c r="AB309" s="469"/>
      <c r="AC309" s="469"/>
      <c r="AD309" s="469"/>
      <c r="AE309" s="469"/>
      <c r="AF309" s="470"/>
      <c r="AK309" s="542"/>
      <c r="AL309" s="543"/>
      <c r="AM309" s="544"/>
      <c r="AN309" s="548"/>
      <c r="AO309" s="546"/>
      <c r="AP309" s="547"/>
      <c r="AQ309" s="6"/>
      <c r="AR309" s="533"/>
      <c r="AS309" s="534"/>
      <c r="AT309" s="534"/>
      <c r="AU309" s="535"/>
      <c r="AV309" s="527"/>
      <c r="AW309" s="527"/>
      <c r="AX309" s="466">
        <f t="shared" si="19"/>
        <v>0</v>
      </c>
      <c r="AY309" s="467"/>
      <c r="AZ309" s="467"/>
      <c r="BA309" s="467"/>
      <c r="BB309" s="467"/>
      <c r="BC309" s="468"/>
      <c r="BD309" s="523"/>
      <c r="BE309" s="523"/>
      <c r="BF309" s="523"/>
      <c r="BG309" s="466"/>
      <c r="BH309" s="467"/>
      <c r="BI309" s="468"/>
      <c r="BJ309" s="469"/>
      <c r="BK309" s="469"/>
      <c r="BL309" s="469"/>
      <c r="BM309" s="469"/>
      <c r="BN309" s="469"/>
      <c r="BO309" s="470"/>
    </row>
    <row r="310" spans="2:68" ht="27.75" customHeight="1">
      <c r="B310" s="542"/>
      <c r="C310" s="543"/>
      <c r="D310" s="544"/>
      <c r="E310" s="545"/>
      <c r="F310" s="546"/>
      <c r="G310" s="547"/>
      <c r="H310" s="6"/>
      <c r="I310" s="533"/>
      <c r="J310" s="534"/>
      <c r="K310" s="534"/>
      <c r="L310" s="535"/>
      <c r="M310" s="527"/>
      <c r="N310" s="527"/>
      <c r="O310" s="466">
        <f t="shared" si="18"/>
        <v>0</v>
      </c>
      <c r="P310" s="467"/>
      <c r="Q310" s="467"/>
      <c r="R310" s="467"/>
      <c r="S310" s="467"/>
      <c r="T310" s="468"/>
      <c r="U310" s="469"/>
      <c r="V310" s="469"/>
      <c r="W310" s="469"/>
      <c r="X310" s="507"/>
      <c r="Y310" s="508"/>
      <c r="Z310" s="509"/>
      <c r="AA310" s="469"/>
      <c r="AB310" s="469"/>
      <c r="AC310" s="469"/>
      <c r="AD310" s="469"/>
      <c r="AE310" s="469"/>
      <c r="AF310" s="470"/>
      <c r="AK310" s="542"/>
      <c r="AL310" s="543"/>
      <c r="AM310" s="544"/>
      <c r="AN310" s="545"/>
      <c r="AO310" s="546"/>
      <c r="AP310" s="547"/>
      <c r="AQ310" s="6"/>
      <c r="AR310" s="533"/>
      <c r="AS310" s="534"/>
      <c r="AT310" s="534"/>
      <c r="AU310" s="535"/>
      <c r="AV310" s="527"/>
      <c r="AW310" s="527"/>
      <c r="AX310" s="466">
        <f t="shared" si="19"/>
        <v>0</v>
      </c>
      <c r="AY310" s="467"/>
      <c r="AZ310" s="467"/>
      <c r="BA310" s="467"/>
      <c r="BB310" s="467"/>
      <c r="BC310" s="468"/>
      <c r="BD310" s="469"/>
      <c r="BE310" s="469"/>
      <c r="BF310" s="469"/>
      <c r="BG310" s="507"/>
      <c r="BH310" s="508"/>
      <c r="BI310" s="509"/>
      <c r="BJ310" s="469"/>
      <c r="BK310" s="469"/>
      <c r="BL310" s="469"/>
      <c r="BM310" s="469"/>
      <c r="BN310" s="469"/>
      <c r="BO310" s="470"/>
    </row>
    <row r="311" spans="2:68" ht="27.75" customHeight="1">
      <c r="B311" s="542"/>
      <c r="C311" s="543"/>
      <c r="D311" s="544"/>
      <c r="E311" s="562"/>
      <c r="F311" s="563"/>
      <c r="G311" s="564"/>
      <c r="H311" s="6"/>
      <c r="I311" s="533"/>
      <c r="J311" s="534"/>
      <c r="K311" s="534"/>
      <c r="L311" s="535"/>
      <c r="M311" s="527"/>
      <c r="N311" s="527"/>
      <c r="O311" s="466">
        <f t="shared" si="18"/>
        <v>0</v>
      </c>
      <c r="P311" s="467"/>
      <c r="Q311" s="467"/>
      <c r="R311" s="467"/>
      <c r="S311" s="467"/>
      <c r="T311" s="468"/>
      <c r="U311" s="469"/>
      <c r="V311" s="469"/>
      <c r="W311" s="469"/>
      <c r="X311" s="507"/>
      <c r="Y311" s="508"/>
      <c r="Z311" s="509"/>
      <c r="AA311" s="469"/>
      <c r="AB311" s="469"/>
      <c r="AC311" s="469"/>
      <c r="AD311" s="469"/>
      <c r="AE311" s="469"/>
      <c r="AF311" s="470"/>
      <c r="AK311" s="542"/>
      <c r="AL311" s="543"/>
      <c r="AM311" s="544"/>
      <c r="AN311" s="562"/>
      <c r="AO311" s="563"/>
      <c r="AP311" s="564"/>
      <c r="AQ311" s="6"/>
      <c r="AR311" s="533"/>
      <c r="AS311" s="534"/>
      <c r="AT311" s="534"/>
      <c r="AU311" s="535"/>
      <c r="AV311" s="527"/>
      <c r="AW311" s="527"/>
      <c r="AX311" s="466">
        <f t="shared" si="19"/>
        <v>0</v>
      </c>
      <c r="AY311" s="467"/>
      <c r="AZ311" s="467"/>
      <c r="BA311" s="467"/>
      <c r="BB311" s="467"/>
      <c r="BC311" s="468"/>
      <c r="BD311" s="469"/>
      <c r="BE311" s="469"/>
      <c r="BF311" s="469"/>
      <c r="BG311" s="507"/>
      <c r="BH311" s="508"/>
      <c r="BI311" s="509"/>
      <c r="BJ311" s="469"/>
      <c r="BK311" s="469"/>
      <c r="BL311" s="469"/>
      <c r="BM311" s="469"/>
      <c r="BN311" s="469"/>
      <c r="BO311" s="470"/>
    </row>
    <row r="312" spans="2:68" ht="27.75" customHeight="1">
      <c r="B312" s="549"/>
      <c r="C312" s="550"/>
      <c r="D312" s="543"/>
      <c r="E312" s="565"/>
      <c r="F312" s="563"/>
      <c r="G312" s="564"/>
      <c r="H312" s="6"/>
      <c r="I312" s="533"/>
      <c r="J312" s="534"/>
      <c r="K312" s="534"/>
      <c r="L312" s="535"/>
      <c r="M312" s="554"/>
      <c r="N312" s="555"/>
      <c r="O312" s="466">
        <f t="shared" si="18"/>
        <v>0</v>
      </c>
      <c r="P312" s="467"/>
      <c r="Q312" s="467"/>
      <c r="R312" s="467"/>
      <c r="S312" s="467"/>
      <c r="T312" s="468"/>
      <c r="U312" s="507"/>
      <c r="V312" s="508"/>
      <c r="W312" s="509"/>
      <c r="X312" s="507"/>
      <c r="Y312" s="508"/>
      <c r="Z312" s="509"/>
      <c r="AA312" s="507"/>
      <c r="AB312" s="508"/>
      <c r="AC312" s="508"/>
      <c r="AD312" s="509"/>
      <c r="AE312" s="507"/>
      <c r="AF312" s="536"/>
      <c r="AK312" s="549"/>
      <c r="AL312" s="550"/>
      <c r="AM312" s="543"/>
      <c r="AN312" s="565"/>
      <c r="AO312" s="563"/>
      <c r="AP312" s="564"/>
      <c r="AQ312" s="6"/>
      <c r="AR312" s="533"/>
      <c r="AS312" s="534"/>
      <c r="AT312" s="534"/>
      <c r="AU312" s="535"/>
      <c r="AV312" s="554"/>
      <c r="AW312" s="555"/>
      <c r="AX312" s="466">
        <f t="shared" si="19"/>
        <v>0</v>
      </c>
      <c r="AY312" s="467"/>
      <c r="AZ312" s="467"/>
      <c r="BA312" s="467"/>
      <c r="BB312" s="467"/>
      <c r="BC312" s="468"/>
      <c r="BD312" s="507"/>
      <c r="BE312" s="508"/>
      <c r="BF312" s="509"/>
      <c r="BG312" s="507"/>
      <c r="BH312" s="508"/>
      <c r="BI312" s="509"/>
      <c r="BJ312" s="507"/>
      <c r="BK312" s="508"/>
      <c r="BL312" s="508"/>
      <c r="BM312" s="509"/>
      <c r="BN312" s="507"/>
      <c r="BO312" s="536"/>
    </row>
    <row r="313" spans="2:68" ht="27.75" customHeight="1">
      <c r="B313" s="542"/>
      <c r="C313" s="543"/>
      <c r="D313" s="544"/>
      <c r="E313" s="545"/>
      <c r="F313" s="546"/>
      <c r="G313" s="547"/>
      <c r="H313" s="6"/>
      <c r="I313" s="533"/>
      <c r="J313" s="534"/>
      <c r="K313" s="534"/>
      <c r="L313" s="535"/>
      <c r="M313" s="527"/>
      <c r="N313" s="527"/>
      <c r="O313" s="466">
        <f t="shared" si="18"/>
        <v>0</v>
      </c>
      <c r="P313" s="467"/>
      <c r="Q313" s="467"/>
      <c r="R313" s="467"/>
      <c r="S313" s="467"/>
      <c r="T313" s="468"/>
      <c r="U313" s="469"/>
      <c r="V313" s="469"/>
      <c r="W313" s="469"/>
      <c r="X313" s="507"/>
      <c r="Y313" s="508"/>
      <c r="Z313" s="509"/>
      <c r="AA313" s="469"/>
      <c r="AB313" s="469"/>
      <c r="AC313" s="469"/>
      <c r="AD313" s="469"/>
      <c r="AE313" s="469"/>
      <c r="AF313" s="470"/>
      <c r="AK313" s="542"/>
      <c r="AL313" s="543"/>
      <c r="AM313" s="544"/>
      <c r="AN313" s="545"/>
      <c r="AO313" s="546"/>
      <c r="AP313" s="547"/>
      <c r="AQ313" s="6"/>
      <c r="AR313" s="533"/>
      <c r="AS313" s="534"/>
      <c r="AT313" s="534"/>
      <c r="AU313" s="535"/>
      <c r="AV313" s="527"/>
      <c r="AW313" s="527"/>
      <c r="AX313" s="466">
        <f t="shared" si="19"/>
        <v>0</v>
      </c>
      <c r="AY313" s="467"/>
      <c r="AZ313" s="467"/>
      <c r="BA313" s="467"/>
      <c r="BB313" s="467"/>
      <c r="BC313" s="468"/>
      <c r="BD313" s="469"/>
      <c r="BE313" s="469"/>
      <c r="BF313" s="469"/>
      <c r="BG313" s="507"/>
      <c r="BH313" s="508"/>
      <c r="BI313" s="509"/>
      <c r="BJ313" s="469"/>
      <c r="BK313" s="469"/>
      <c r="BL313" s="469"/>
      <c r="BM313" s="469"/>
      <c r="BN313" s="469"/>
      <c r="BO313" s="470"/>
    </row>
    <row r="314" spans="2:68" ht="27.75" customHeight="1">
      <c r="B314" s="542"/>
      <c r="C314" s="543"/>
      <c r="D314" s="544"/>
      <c r="E314" s="545"/>
      <c r="F314" s="546"/>
      <c r="G314" s="547"/>
      <c r="H314" s="6"/>
      <c r="I314" s="533"/>
      <c r="J314" s="534"/>
      <c r="K314" s="534"/>
      <c r="L314" s="535"/>
      <c r="M314" s="527"/>
      <c r="N314" s="527"/>
      <c r="O314" s="466">
        <f t="shared" si="18"/>
        <v>0</v>
      </c>
      <c r="P314" s="467"/>
      <c r="Q314" s="467"/>
      <c r="R314" s="467"/>
      <c r="S314" s="467"/>
      <c r="T314" s="468"/>
      <c r="U314" s="523"/>
      <c r="V314" s="523"/>
      <c r="W314" s="523"/>
      <c r="X314" s="466"/>
      <c r="Y314" s="467"/>
      <c r="Z314" s="468"/>
      <c r="AA314" s="469"/>
      <c r="AB314" s="469"/>
      <c r="AC314" s="469"/>
      <c r="AD314" s="469"/>
      <c r="AE314" s="469"/>
      <c r="AF314" s="470"/>
      <c r="AK314" s="542"/>
      <c r="AL314" s="543"/>
      <c r="AM314" s="544"/>
      <c r="AN314" s="545"/>
      <c r="AO314" s="546"/>
      <c r="AP314" s="547"/>
      <c r="AQ314" s="6"/>
      <c r="AR314" s="533"/>
      <c r="AS314" s="534"/>
      <c r="AT314" s="534"/>
      <c r="AU314" s="535"/>
      <c r="AV314" s="527"/>
      <c r="AW314" s="527"/>
      <c r="AX314" s="466">
        <f t="shared" si="19"/>
        <v>0</v>
      </c>
      <c r="AY314" s="467"/>
      <c r="AZ314" s="467"/>
      <c r="BA314" s="467"/>
      <c r="BB314" s="467"/>
      <c r="BC314" s="468"/>
      <c r="BD314" s="523"/>
      <c r="BE314" s="523"/>
      <c r="BF314" s="523"/>
      <c r="BG314" s="466"/>
      <c r="BH314" s="467"/>
      <c r="BI314" s="468"/>
      <c r="BJ314" s="469"/>
      <c r="BK314" s="469"/>
      <c r="BL314" s="469"/>
      <c r="BM314" s="469"/>
      <c r="BN314" s="469"/>
      <c r="BO314" s="470"/>
    </row>
    <row r="315" spans="2:68" ht="27.75" customHeight="1">
      <c r="B315" s="549"/>
      <c r="C315" s="550"/>
      <c r="D315" s="543"/>
      <c r="E315" s="545"/>
      <c r="F315" s="546"/>
      <c r="G315" s="547"/>
      <c r="H315" s="6"/>
      <c r="I315" s="551"/>
      <c r="J315" s="552"/>
      <c r="K315" s="552"/>
      <c r="L315" s="553"/>
      <c r="M315" s="554"/>
      <c r="N315" s="555"/>
      <c r="O315" s="466">
        <f t="shared" si="18"/>
        <v>0</v>
      </c>
      <c r="P315" s="467"/>
      <c r="Q315" s="467"/>
      <c r="R315" s="467"/>
      <c r="S315" s="467"/>
      <c r="T315" s="468"/>
      <c r="U315" s="523"/>
      <c r="V315" s="523"/>
      <c r="W315" s="523"/>
      <c r="X315" s="466"/>
      <c r="Y315" s="467"/>
      <c r="Z315" s="468"/>
      <c r="AA315" s="469"/>
      <c r="AB315" s="469"/>
      <c r="AC315" s="469"/>
      <c r="AD315" s="469"/>
      <c r="AE315" s="469"/>
      <c r="AF315" s="470"/>
      <c r="AK315" s="549"/>
      <c r="AL315" s="550"/>
      <c r="AM315" s="543"/>
      <c r="AN315" s="545"/>
      <c r="AO315" s="546"/>
      <c r="AP315" s="547"/>
      <c r="AQ315" s="6"/>
      <c r="AR315" s="551"/>
      <c r="AS315" s="552"/>
      <c r="AT315" s="552"/>
      <c r="AU315" s="553"/>
      <c r="AV315" s="554"/>
      <c r="AW315" s="555"/>
      <c r="AX315" s="466">
        <f t="shared" si="19"/>
        <v>0</v>
      </c>
      <c r="AY315" s="467"/>
      <c r="AZ315" s="467"/>
      <c r="BA315" s="467"/>
      <c r="BB315" s="467"/>
      <c r="BC315" s="468"/>
      <c r="BD315" s="523"/>
      <c r="BE315" s="523"/>
      <c r="BF315" s="523"/>
      <c r="BG315" s="466"/>
      <c r="BH315" s="467"/>
      <c r="BI315" s="468"/>
      <c r="BJ315" s="469"/>
      <c r="BK315" s="469"/>
      <c r="BL315" s="469"/>
      <c r="BM315" s="469"/>
      <c r="BN315" s="469"/>
      <c r="BO315" s="470"/>
    </row>
    <row r="316" spans="2:68" ht="27.75" customHeight="1">
      <c r="B316" s="542"/>
      <c r="C316" s="543"/>
      <c r="D316" s="544"/>
      <c r="E316" s="545"/>
      <c r="F316" s="546"/>
      <c r="G316" s="547"/>
      <c r="H316" s="6"/>
      <c r="I316" s="533"/>
      <c r="J316" s="534"/>
      <c r="K316" s="534"/>
      <c r="L316" s="535"/>
      <c r="M316" s="527"/>
      <c r="N316" s="527"/>
      <c r="O316" s="466">
        <f t="shared" si="18"/>
        <v>0</v>
      </c>
      <c r="P316" s="467"/>
      <c r="Q316" s="467"/>
      <c r="R316" s="467"/>
      <c r="S316" s="467"/>
      <c r="T316" s="468"/>
      <c r="U316" s="523"/>
      <c r="V316" s="523"/>
      <c r="W316" s="523"/>
      <c r="X316" s="466"/>
      <c r="Y316" s="467"/>
      <c r="Z316" s="468"/>
      <c r="AA316" s="469"/>
      <c r="AB316" s="469"/>
      <c r="AC316" s="469"/>
      <c r="AD316" s="469"/>
      <c r="AE316" s="469"/>
      <c r="AF316" s="470"/>
      <c r="AK316" s="542"/>
      <c r="AL316" s="543"/>
      <c r="AM316" s="544"/>
      <c r="AN316" s="545"/>
      <c r="AO316" s="546"/>
      <c r="AP316" s="547"/>
      <c r="AQ316" s="6"/>
      <c r="AR316" s="533"/>
      <c r="AS316" s="534"/>
      <c r="AT316" s="534"/>
      <c r="AU316" s="535"/>
      <c r="AV316" s="527"/>
      <c r="AW316" s="527"/>
      <c r="AX316" s="466">
        <f t="shared" si="19"/>
        <v>0</v>
      </c>
      <c r="AY316" s="467"/>
      <c r="AZ316" s="467"/>
      <c r="BA316" s="467"/>
      <c r="BB316" s="467"/>
      <c r="BC316" s="468"/>
      <c r="BD316" s="523"/>
      <c r="BE316" s="523"/>
      <c r="BF316" s="523"/>
      <c r="BG316" s="466"/>
      <c r="BH316" s="467"/>
      <c r="BI316" s="468"/>
      <c r="BJ316" s="469"/>
      <c r="BK316" s="469"/>
      <c r="BL316" s="469"/>
      <c r="BM316" s="469"/>
      <c r="BN316" s="469"/>
      <c r="BO316" s="470"/>
    </row>
    <row r="317" spans="2:68" ht="27.75" customHeight="1">
      <c r="B317" s="549"/>
      <c r="C317" s="550"/>
      <c r="D317" s="543"/>
      <c r="E317" s="545"/>
      <c r="F317" s="546"/>
      <c r="G317" s="547"/>
      <c r="H317" s="6"/>
      <c r="I317" s="551"/>
      <c r="J317" s="552"/>
      <c r="K317" s="552"/>
      <c r="L317" s="553"/>
      <c r="M317" s="554"/>
      <c r="N317" s="555"/>
      <c r="O317" s="466">
        <f t="shared" si="18"/>
        <v>0</v>
      </c>
      <c r="P317" s="467"/>
      <c r="Q317" s="467"/>
      <c r="R317" s="467"/>
      <c r="S317" s="467"/>
      <c r="T317" s="468"/>
      <c r="U317" s="523"/>
      <c r="V317" s="523"/>
      <c r="W317" s="523"/>
      <c r="X317" s="466"/>
      <c r="Y317" s="467"/>
      <c r="Z317" s="468"/>
      <c r="AA317" s="469"/>
      <c r="AB317" s="469"/>
      <c r="AC317" s="469"/>
      <c r="AD317" s="469"/>
      <c r="AE317" s="469"/>
      <c r="AF317" s="470"/>
      <c r="AK317" s="549"/>
      <c r="AL317" s="550"/>
      <c r="AM317" s="543"/>
      <c r="AN317" s="545"/>
      <c r="AO317" s="546"/>
      <c r="AP317" s="547"/>
      <c r="AQ317" s="6"/>
      <c r="AR317" s="551"/>
      <c r="AS317" s="552"/>
      <c r="AT317" s="552"/>
      <c r="AU317" s="553"/>
      <c r="AV317" s="554"/>
      <c r="AW317" s="555"/>
      <c r="AX317" s="466">
        <f t="shared" si="19"/>
        <v>0</v>
      </c>
      <c r="AY317" s="467"/>
      <c r="AZ317" s="467"/>
      <c r="BA317" s="467"/>
      <c r="BB317" s="467"/>
      <c r="BC317" s="468"/>
      <c r="BD317" s="523"/>
      <c r="BE317" s="523"/>
      <c r="BF317" s="523"/>
      <c r="BG317" s="466"/>
      <c r="BH317" s="467"/>
      <c r="BI317" s="468"/>
      <c r="BJ317" s="469"/>
      <c r="BK317" s="469"/>
      <c r="BL317" s="469"/>
      <c r="BM317" s="469"/>
      <c r="BN317" s="469"/>
      <c r="BO317" s="470"/>
    </row>
    <row r="318" spans="2:68" ht="27.75" customHeight="1">
      <c r="B318" s="549"/>
      <c r="C318" s="550"/>
      <c r="D318" s="543"/>
      <c r="E318" s="545"/>
      <c r="F318" s="546"/>
      <c r="G318" s="547"/>
      <c r="H318" s="6"/>
      <c r="I318" s="551"/>
      <c r="J318" s="552"/>
      <c r="K318" s="552"/>
      <c r="L318" s="553"/>
      <c r="M318" s="554"/>
      <c r="N318" s="555"/>
      <c r="O318" s="466">
        <f>PRODUCT(H318,J318,M318)</f>
        <v>0</v>
      </c>
      <c r="P318" s="467"/>
      <c r="Q318" s="467"/>
      <c r="R318" s="467"/>
      <c r="S318" s="467"/>
      <c r="T318" s="468"/>
      <c r="U318" s="523"/>
      <c r="V318" s="523"/>
      <c r="W318" s="523"/>
      <c r="X318" s="466"/>
      <c r="Y318" s="467"/>
      <c r="Z318" s="468"/>
      <c r="AA318" s="469"/>
      <c r="AB318" s="469"/>
      <c r="AC318" s="469"/>
      <c r="AD318" s="469"/>
      <c r="AE318" s="469"/>
      <c r="AF318" s="470"/>
      <c r="AK318" s="549"/>
      <c r="AL318" s="550"/>
      <c r="AM318" s="543"/>
      <c r="AN318" s="545"/>
      <c r="AO318" s="546"/>
      <c r="AP318" s="547"/>
      <c r="AQ318" s="6"/>
      <c r="AR318" s="551"/>
      <c r="AS318" s="552"/>
      <c r="AT318" s="552"/>
      <c r="AU318" s="553"/>
      <c r="AV318" s="554"/>
      <c r="AW318" s="555"/>
      <c r="AX318" s="466">
        <f>PRODUCT(AQ318,AS318,AV318)</f>
        <v>0</v>
      </c>
      <c r="AY318" s="467"/>
      <c r="AZ318" s="467"/>
      <c r="BA318" s="467"/>
      <c r="BB318" s="467"/>
      <c r="BC318" s="468"/>
      <c r="BD318" s="523"/>
      <c r="BE318" s="523"/>
      <c r="BF318" s="523"/>
      <c r="BG318" s="466"/>
      <c r="BH318" s="467"/>
      <c r="BI318" s="468"/>
      <c r="BJ318" s="469"/>
      <c r="BK318" s="469"/>
      <c r="BL318" s="469"/>
      <c r="BM318" s="469"/>
      <c r="BN318" s="469"/>
      <c r="BO318" s="470"/>
    </row>
    <row r="319" spans="2:68" ht="27.75" customHeight="1">
      <c r="B319" s="549"/>
      <c r="C319" s="550"/>
      <c r="D319" s="543"/>
      <c r="E319" s="545"/>
      <c r="F319" s="546"/>
      <c r="G319" s="547"/>
      <c r="H319" s="6"/>
      <c r="I319" s="551"/>
      <c r="J319" s="552"/>
      <c r="K319" s="552"/>
      <c r="L319" s="553"/>
      <c r="M319" s="554"/>
      <c r="N319" s="555"/>
      <c r="O319" s="466">
        <f>PRODUCT(H319,J319,M319)</f>
        <v>0</v>
      </c>
      <c r="P319" s="467"/>
      <c r="Q319" s="467"/>
      <c r="R319" s="467"/>
      <c r="S319" s="467"/>
      <c r="T319" s="468"/>
      <c r="U319" s="523"/>
      <c r="V319" s="523"/>
      <c r="W319" s="523"/>
      <c r="X319" s="466"/>
      <c r="Y319" s="467"/>
      <c r="Z319" s="468"/>
      <c r="AA319" s="469"/>
      <c r="AB319" s="469"/>
      <c r="AC319" s="469"/>
      <c r="AD319" s="469"/>
      <c r="AE319" s="469"/>
      <c r="AF319" s="470"/>
      <c r="AK319" s="549"/>
      <c r="AL319" s="550"/>
      <c r="AM319" s="543"/>
      <c r="AN319" s="545"/>
      <c r="AO319" s="546"/>
      <c r="AP319" s="547"/>
      <c r="AQ319" s="6"/>
      <c r="AR319" s="551"/>
      <c r="AS319" s="552"/>
      <c r="AT319" s="552"/>
      <c r="AU319" s="553"/>
      <c r="AV319" s="554"/>
      <c r="AW319" s="555"/>
      <c r="AX319" s="466">
        <f>PRODUCT(AQ319,AS319,AV319)</f>
        <v>0</v>
      </c>
      <c r="AY319" s="467"/>
      <c r="AZ319" s="467"/>
      <c r="BA319" s="467"/>
      <c r="BB319" s="467"/>
      <c r="BC319" s="468"/>
      <c r="BD319" s="523"/>
      <c r="BE319" s="523"/>
      <c r="BF319" s="523"/>
      <c r="BG319" s="466"/>
      <c r="BH319" s="467"/>
      <c r="BI319" s="468"/>
      <c r="BJ319" s="469"/>
      <c r="BK319" s="469"/>
      <c r="BL319" s="469"/>
      <c r="BM319" s="469"/>
      <c r="BN319" s="469"/>
      <c r="BO319" s="470"/>
    </row>
    <row r="320" spans="2:68" ht="27.75" customHeight="1">
      <c r="B320" s="549"/>
      <c r="C320" s="550"/>
      <c r="D320" s="543"/>
      <c r="E320" s="545"/>
      <c r="F320" s="546"/>
      <c r="G320" s="547"/>
      <c r="H320" s="6"/>
      <c r="I320" s="551"/>
      <c r="J320" s="552"/>
      <c r="K320" s="552"/>
      <c r="L320" s="553"/>
      <c r="M320" s="554"/>
      <c r="N320" s="555"/>
      <c r="O320" s="466">
        <f>PRODUCT(H320,J320,M320)</f>
        <v>0</v>
      </c>
      <c r="P320" s="467"/>
      <c r="Q320" s="467"/>
      <c r="R320" s="467"/>
      <c r="S320" s="467"/>
      <c r="T320" s="468"/>
      <c r="U320" s="523"/>
      <c r="V320" s="523"/>
      <c r="W320" s="523"/>
      <c r="X320" s="466"/>
      <c r="Y320" s="467"/>
      <c r="Z320" s="468"/>
      <c r="AA320" s="469"/>
      <c r="AB320" s="469"/>
      <c r="AC320" s="469"/>
      <c r="AD320" s="469"/>
      <c r="AE320" s="469"/>
      <c r="AF320" s="470"/>
      <c r="AK320" s="549"/>
      <c r="AL320" s="550"/>
      <c r="AM320" s="543"/>
      <c r="AN320" s="545"/>
      <c r="AO320" s="546"/>
      <c r="AP320" s="547"/>
      <c r="AQ320" s="6"/>
      <c r="AR320" s="551"/>
      <c r="AS320" s="552"/>
      <c r="AT320" s="552"/>
      <c r="AU320" s="553"/>
      <c r="AV320" s="554"/>
      <c r="AW320" s="555"/>
      <c r="AX320" s="466">
        <f>PRODUCT(AQ320,AS320,AV320)</f>
        <v>0</v>
      </c>
      <c r="AY320" s="467"/>
      <c r="AZ320" s="467"/>
      <c r="BA320" s="467"/>
      <c r="BB320" s="467"/>
      <c r="BC320" s="468"/>
      <c r="BD320" s="523"/>
      <c r="BE320" s="523"/>
      <c r="BF320" s="523"/>
      <c r="BG320" s="466"/>
      <c r="BH320" s="467"/>
      <c r="BI320" s="468"/>
      <c r="BJ320" s="469"/>
      <c r="BK320" s="469"/>
      <c r="BL320" s="469"/>
      <c r="BM320" s="469"/>
      <c r="BN320" s="469"/>
      <c r="BO320" s="470"/>
    </row>
    <row r="321" spans="2:69" ht="27.75" customHeight="1">
      <c r="B321" s="549"/>
      <c r="C321" s="550"/>
      <c r="D321" s="543"/>
      <c r="E321" s="545"/>
      <c r="F321" s="546"/>
      <c r="G321" s="547"/>
      <c r="H321" s="6"/>
      <c r="I321" s="551"/>
      <c r="J321" s="552"/>
      <c r="K321" s="552"/>
      <c r="L321" s="553"/>
      <c r="M321" s="554"/>
      <c r="N321" s="555"/>
      <c r="O321" s="466">
        <f>PRODUCT(H321,J321,M321)</f>
        <v>0</v>
      </c>
      <c r="P321" s="467"/>
      <c r="Q321" s="467"/>
      <c r="R321" s="467"/>
      <c r="S321" s="467"/>
      <c r="T321" s="468"/>
      <c r="U321" s="523"/>
      <c r="V321" s="523"/>
      <c r="W321" s="523"/>
      <c r="X321" s="466"/>
      <c r="Y321" s="467"/>
      <c r="Z321" s="468"/>
      <c r="AA321" s="469"/>
      <c r="AB321" s="469"/>
      <c r="AC321" s="469"/>
      <c r="AD321" s="469"/>
      <c r="AE321" s="469"/>
      <c r="AF321" s="470"/>
      <c r="AG321" s="9"/>
      <c r="AH321" s="9"/>
      <c r="AK321" s="549"/>
      <c r="AL321" s="550"/>
      <c r="AM321" s="543"/>
      <c r="AN321" s="545"/>
      <c r="AO321" s="546"/>
      <c r="AP321" s="547"/>
      <c r="AQ321" s="6"/>
      <c r="AR321" s="551"/>
      <c r="AS321" s="552"/>
      <c r="AT321" s="552"/>
      <c r="AU321" s="553"/>
      <c r="AV321" s="554"/>
      <c r="AW321" s="555"/>
      <c r="AX321" s="466">
        <f>PRODUCT(AQ321,AS321,AV321)</f>
        <v>0</v>
      </c>
      <c r="AY321" s="467"/>
      <c r="AZ321" s="467"/>
      <c r="BA321" s="467"/>
      <c r="BB321" s="467"/>
      <c r="BC321" s="468"/>
      <c r="BD321" s="523"/>
      <c r="BE321" s="523"/>
      <c r="BF321" s="523"/>
      <c r="BG321" s="466"/>
      <c r="BH321" s="467"/>
      <c r="BI321" s="468"/>
      <c r="BJ321" s="469"/>
      <c r="BK321" s="469"/>
      <c r="BL321" s="469"/>
      <c r="BM321" s="469"/>
      <c r="BN321" s="469"/>
      <c r="BO321" s="470"/>
      <c r="BP321" s="9"/>
      <c r="BQ321" s="9"/>
    </row>
    <row r="322" spans="2:69" ht="16.5" customHeight="1">
      <c r="B322" s="476" t="s">
        <v>177</v>
      </c>
      <c r="C322" s="477"/>
      <c r="D322" s="478"/>
      <c r="E322" s="478"/>
      <c r="F322" s="478"/>
      <c r="G322" s="478"/>
      <c r="H322" s="478"/>
      <c r="I322" s="478"/>
      <c r="J322" s="478"/>
      <c r="K322" s="478"/>
      <c r="L322" s="478"/>
      <c r="M322" s="478"/>
      <c r="N322" s="478"/>
      <c r="O322" s="482">
        <f>SUM(O308:T321)</f>
        <v>0</v>
      </c>
      <c r="P322" s="483"/>
      <c r="Q322" s="483"/>
      <c r="R322" s="483"/>
      <c r="S322" s="483"/>
      <c r="T322" s="484"/>
      <c r="U322" s="488">
        <f>SUM(U308:W321)</f>
        <v>0</v>
      </c>
      <c r="V322" s="488"/>
      <c r="W322" s="488"/>
      <c r="X322" s="488">
        <f>SUM(X308:Z321)</f>
        <v>0</v>
      </c>
      <c r="Y322" s="488"/>
      <c r="Z322" s="488"/>
      <c r="AA322" s="488">
        <f>SUM(AA308:AD321)</f>
        <v>0</v>
      </c>
      <c r="AB322" s="488"/>
      <c r="AC322" s="488"/>
      <c r="AD322" s="488"/>
      <c r="AE322" s="462">
        <f>SUM(AE308:AF321)</f>
        <v>0</v>
      </c>
      <c r="AF322" s="463"/>
      <c r="AG322" s="561" t="s">
        <v>178</v>
      </c>
      <c r="AH322" s="474" t="str">
        <f>IF(U322+X322+AA322+AE322=O322,"ＯＫ","計算が間違っています")</f>
        <v>ＯＫ</v>
      </c>
      <c r="AK322" s="476" t="s">
        <v>177</v>
      </c>
      <c r="AL322" s="477"/>
      <c r="AM322" s="478"/>
      <c r="AN322" s="478"/>
      <c r="AO322" s="478"/>
      <c r="AP322" s="478"/>
      <c r="AQ322" s="478"/>
      <c r="AR322" s="478"/>
      <c r="AS322" s="478"/>
      <c r="AT322" s="478"/>
      <c r="AU322" s="478"/>
      <c r="AV322" s="478"/>
      <c r="AW322" s="478"/>
      <c r="AX322" s="482">
        <f>SUM(AX308:BC321)</f>
        <v>0</v>
      </c>
      <c r="AY322" s="483"/>
      <c r="AZ322" s="483"/>
      <c r="BA322" s="483"/>
      <c r="BB322" s="483"/>
      <c r="BC322" s="484"/>
      <c r="BD322" s="488">
        <f>SUM(BD308:BF321)</f>
        <v>0</v>
      </c>
      <c r="BE322" s="488"/>
      <c r="BF322" s="488"/>
      <c r="BG322" s="488">
        <f>SUM(BG308:BI321)</f>
        <v>0</v>
      </c>
      <c r="BH322" s="488"/>
      <c r="BI322" s="488"/>
      <c r="BJ322" s="488">
        <f>SUM(BJ308:BM321)</f>
        <v>0</v>
      </c>
      <c r="BK322" s="488"/>
      <c r="BL322" s="488"/>
      <c r="BM322" s="488"/>
      <c r="BN322" s="462">
        <f>SUM(BN308:BO321)</f>
        <v>0</v>
      </c>
      <c r="BO322" s="463"/>
      <c r="BP322" s="561" t="s">
        <v>178</v>
      </c>
      <c r="BQ322" s="474" t="str">
        <f>IF(BD322+BG322+BJ322+BN322=AX322,"ＯＫ","計算が間違っています")</f>
        <v>ＯＫ</v>
      </c>
    </row>
    <row r="323" spans="2:69" ht="23.25" customHeight="1">
      <c r="B323" s="479"/>
      <c r="C323" s="480"/>
      <c r="D323" s="481"/>
      <c r="E323" s="481"/>
      <c r="F323" s="481"/>
      <c r="G323" s="481"/>
      <c r="H323" s="481"/>
      <c r="I323" s="481"/>
      <c r="J323" s="481"/>
      <c r="K323" s="481"/>
      <c r="L323" s="481"/>
      <c r="M323" s="481"/>
      <c r="N323" s="481"/>
      <c r="O323" s="485"/>
      <c r="P323" s="486"/>
      <c r="Q323" s="486"/>
      <c r="R323" s="486"/>
      <c r="S323" s="486"/>
      <c r="T323" s="487"/>
      <c r="U323" s="489"/>
      <c r="V323" s="489"/>
      <c r="W323" s="489"/>
      <c r="X323" s="489"/>
      <c r="Y323" s="489"/>
      <c r="Z323" s="489"/>
      <c r="AA323" s="489"/>
      <c r="AB323" s="489"/>
      <c r="AC323" s="489"/>
      <c r="AD323" s="489"/>
      <c r="AE323" s="464"/>
      <c r="AF323" s="465"/>
      <c r="AG323" s="561"/>
      <c r="AH323" s="475"/>
      <c r="AK323" s="479"/>
      <c r="AL323" s="480"/>
      <c r="AM323" s="481"/>
      <c r="AN323" s="481"/>
      <c r="AO323" s="481"/>
      <c r="AP323" s="481"/>
      <c r="AQ323" s="481"/>
      <c r="AR323" s="481"/>
      <c r="AS323" s="481"/>
      <c r="AT323" s="481"/>
      <c r="AU323" s="481"/>
      <c r="AV323" s="481"/>
      <c r="AW323" s="481"/>
      <c r="AX323" s="485"/>
      <c r="AY323" s="486"/>
      <c r="AZ323" s="486"/>
      <c r="BA323" s="486"/>
      <c r="BB323" s="486"/>
      <c r="BC323" s="487"/>
      <c r="BD323" s="489"/>
      <c r="BE323" s="489"/>
      <c r="BF323" s="489"/>
      <c r="BG323" s="489"/>
      <c r="BH323" s="489"/>
      <c r="BI323" s="489"/>
      <c r="BJ323" s="489"/>
      <c r="BK323" s="489"/>
      <c r="BL323" s="489"/>
      <c r="BM323" s="489"/>
      <c r="BN323" s="464"/>
      <c r="BO323" s="465"/>
      <c r="BP323" s="561"/>
      <c r="BQ323" s="475"/>
    </row>
    <row r="324" spans="2:69" ht="12.75" customHeight="1"/>
    <row r="325" spans="2:69" ht="20.25" customHeight="1">
      <c r="B325" s="524" t="s">
        <v>179</v>
      </c>
      <c r="C325" s="525"/>
      <c r="D325" s="525"/>
      <c r="E325" s="525"/>
      <c r="F325" s="525"/>
      <c r="G325" s="525"/>
      <c r="H325" s="525"/>
      <c r="I325" s="525"/>
      <c r="J325" s="525"/>
      <c r="K325" s="525"/>
      <c r="L325" s="525"/>
      <c r="M325" s="525"/>
      <c r="N325" s="525"/>
      <c r="O325" s="525"/>
      <c r="P325" s="525"/>
      <c r="Q325" s="525"/>
      <c r="R325" s="525"/>
      <c r="S325" s="525"/>
      <c r="T325" s="525"/>
      <c r="U325" s="525"/>
      <c r="V325" s="525"/>
      <c r="W325" s="526"/>
      <c r="X325" s="502" t="s">
        <v>180</v>
      </c>
      <c r="Y325" s="503"/>
      <c r="Z325" s="503"/>
      <c r="AA325" s="503"/>
      <c r="AB325" s="504"/>
      <c r="AC325" s="505" t="s">
        <v>71</v>
      </c>
      <c r="AD325" s="503"/>
      <c r="AE325" s="503"/>
      <c r="AF325" s="506"/>
      <c r="AK325" s="524" t="s">
        <v>179</v>
      </c>
      <c r="AL325" s="525"/>
      <c r="AM325" s="525"/>
      <c r="AN325" s="525"/>
      <c r="AO325" s="525"/>
      <c r="AP325" s="525"/>
      <c r="AQ325" s="525"/>
      <c r="AR325" s="525"/>
      <c r="AS325" s="525"/>
      <c r="AT325" s="525"/>
      <c r="AU325" s="525"/>
      <c r="AV325" s="525"/>
      <c r="AW325" s="525"/>
      <c r="AX325" s="525"/>
      <c r="AY325" s="525"/>
      <c r="AZ325" s="525"/>
      <c r="BA325" s="525"/>
      <c r="BB325" s="525"/>
      <c r="BC325" s="525"/>
      <c r="BD325" s="525"/>
      <c r="BE325" s="525"/>
      <c r="BF325" s="526"/>
      <c r="BG325" s="502" t="s">
        <v>180</v>
      </c>
      <c r="BH325" s="503"/>
      <c r="BI325" s="503"/>
      <c r="BJ325" s="503"/>
      <c r="BK325" s="504"/>
      <c r="BL325" s="505" t="s">
        <v>71</v>
      </c>
      <c r="BM325" s="503"/>
      <c r="BN325" s="503"/>
      <c r="BO325" s="506"/>
    </row>
    <row r="326" spans="2:69" ht="28.5" customHeight="1">
      <c r="B326" s="557"/>
      <c r="C326" s="510"/>
      <c r="D326" s="510"/>
      <c r="E326" s="510"/>
      <c r="F326" s="510"/>
      <c r="G326" s="510"/>
      <c r="H326" s="510"/>
      <c r="I326" s="510"/>
      <c r="J326" s="510"/>
      <c r="K326" s="510"/>
      <c r="L326" s="510"/>
      <c r="M326" s="510"/>
      <c r="N326" s="510"/>
      <c r="O326" s="510"/>
      <c r="P326" s="510"/>
      <c r="Q326" s="510"/>
      <c r="R326" s="510"/>
      <c r="S326" s="510"/>
      <c r="T326" s="510"/>
      <c r="U326" s="510"/>
      <c r="V326" s="510"/>
      <c r="W326" s="511"/>
      <c r="X326" s="514"/>
      <c r="Y326" s="515"/>
      <c r="Z326" s="515"/>
      <c r="AA326" s="515"/>
      <c r="AB326" s="516"/>
      <c r="AC326" s="471"/>
      <c r="AD326" s="472"/>
      <c r="AE326" s="472"/>
      <c r="AF326" s="473"/>
      <c r="AK326" s="557"/>
      <c r="AL326" s="510"/>
      <c r="AM326" s="510"/>
      <c r="AN326" s="510"/>
      <c r="AO326" s="510"/>
      <c r="AP326" s="510"/>
      <c r="AQ326" s="510"/>
      <c r="AR326" s="510"/>
      <c r="AS326" s="510"/>
      <c r="AT326" s="510"/>
      <c r="AU326" s="510"/>
      <c r="AV326" s="510"/>
      <c r="AW326" s="510"/>
      <c r="AX326" s="510"/>
      <c r="AY326" s="510"/>
      <c r="AZ326" s="510"/>
      <c r="BA326" s="510"/>
      <c r="BB326" s="510"/>
      <c r="BC326" s="510"/>
      <c r="BD326" s="510"/>
      <c r="BE326" s="510"/>
      <c r="BF326" s="511"/>
      <c r="BG326" s="514"/>
      <c r="BH326" s="515"/>
      <c r="BI326" s="515"/>
      <c r="BJ326" s="515"/>
      <c r="BK326" s="516"/>
      <c r="BL326" s="471"/>
      <c r="BM326" s="472"/>
      <c r="BN326" s="472"/>
      <c r="BO326" s="473"/>
    </row>
    <row r="327" spans="2:69" ht="28.5" customHeight="1">
      <c r="B327" s="557"/>
      <c r="C327" s="510"/>
      <c r="D327" s="510"/>
      <c r="E327" s="510"/>
      <c r="F327" s="510"/>
      <c r="G327" s="510"/>
      <c r="H327" s="510"/>
      <c r="I327" s="510"/>
      <c r="J327" s="510"/>
      <c r="K327" s="510"/>
      <c r="L327" s="510"/>
      <c r="M327" s="510"/>
      <c r="N327" s="510"/>
      <c r="O327" s="510"/>
      <c r="P327" s="510"/>
      <c r="Q327" s="510"/>
      <c r="R327" s="510"/>
      <c r="S327" s="510"/>
      <c r="T327" s="510"/>
      <c r="U327" s="510"/>
      <c r="V327" s="510"/>
      <c r="W327" s="511"/>
      <c r="X327" s="514"/>
      <c r="Y327" s="515"/>
      <c r="Z327" s="515"/>
      <c r="AA327" s="515"/>
      <c r="AB327" s="516"/>
      <c r="AC327" s="471"/>
      <c r="AD327" s="472"/>
      <c r="AE327" s="472"/>
      <c r="AF327" s="473"/>
      <c r="AK327" s="557"/>
      <c r="AL327" s="510"/>
      <c r="AM327" s="510"/>
      <c r="AN327" s="510"/>
      <c r="AO327" s="510"/>
      <c r="AP327" s="510"/>
      <c r="AQ327" s="510"/>
      <c r="AR327" s="510"/>
      <c r="AS327" s="510"/>
      <c r="AT327" s="510"/>
      <c r="AU327" s="510"/>
      <c r="AV327" s="510"/>
      <c r="AW327" s="510"/>
      <c r="AX327" s="510"/>
      <c r="AY327" s="510"/>
      <c r="AZ327" s="510"/>
      <c r="BA327" s="510"/>
      <c r="BB327" s="510"/>
      <c r="BC327" s="510"/>
      <c r="BD327" s="510"/>
      <c r="BE327" s="510"/>
      <c r="BF327" s="511"/>
      <c r="BG327" s="514"/>
      <c r="BH327" s="515"/>
      <c r="BI327" s="515"/>
      <c r="BJ327" s="515"/>
      <c r="BK327" s="516"/>
      <c r="BL327" s="471"/>
      <c r="BM327" s="472"/>
      <c r="BN327" s="472"/>
      <c r="BO327" s="473"/>
    </row>
    <row r="328" spans="2:69" ht="28.5" customHeight="1">
      <c r="B328" s="557"/>
      <c r="C328" s="510"/>
      <c r="D328" s="510"/>
      <c r="E328" s="510"/>
      <c r="F328" s="510"/>
      <c r="G328" s="510"/>
      <c r="H328" s="510"/>
      <c r="I328" s="510"/>
      <c r="J328" s="510"/>
      <c r="K328" s="510"/>
      <c r="L328" s="510"/>
      <c r="M328" s="510"/>
      <c r="N328" s="510"/>
      <c r="O328" s="510"/>
      <c r="P328" s="510"/>
      <c r="Q328" s="510"/>
      <c r="R328" s="510"/>
      <c r="S328" s="510"/>
      <c r="T328" s="510"/>
      <c r="U328" s="510"/>
      <c r="V328" s="510"/>
      <c r="W328" s="511"/>
      <c r="X328" s="514"/>
      <c r="Y328" s="515"/>
      <c r="Z328" s="515"/>
      <c r="AA328" s="515"/>
      <c r="AB328" s="516"/>
      <c r="AC328" s="471"/>
      <c r="AD328" s="472"/>
      <c r="AE328" s="472"/>
      <c r="AF328" s="473"/>
      <c r="AK328" s="557"/>
      <c r="AL328" s="510"/>
      <c r="AM328" s="510"/>
      <c r="AN328" s="510"/>
      <c r="AO328" s="510"/>
      <c r="AP328" s="510"/>
      <c r="AQ328" s="510"/>
      <c r="AR328" s="510"/>
      <c r="AS328" s="510"/>
      <c r="AT328" s="510"/>
      <c r="AU328" s="510"/>
      <c r="AV328" s="510"/>
      <c r="AW328" s="510"/>
      <c r="AX328" s="510"/>
      <c r="AY328" s="510"/>
      <c r="AZ328" s="510"/>
      <c r="BA328" s="510"/>
      <c r="BB328" s="510"/>
      <c r="BC328" s="510"/>
      <c r="BD328" s="510"/>
      <c r="BE328" s="510"/>
      <c r="BF328" s="511"/>
      <c r="BG328" s="514"/>
      <c r="BH328" s="515"/>
      <c r="BI328" s="515"/>
      <c r="BJ328" s="515"/>
      <c r="BK328" s="516"/>
      <c r="BL328" s="471"/>
      <c r="BM328" s="472"/>
      <c r="BN328" s="472"/>
      <c r="BO328" s="473"/>
    </row>
    <row r="329" spans="2:69" ht="28.5" customHeight="1">
      <c r="B329" s="557"/>
      <c r="C329" s="510"/>
      <c r="D329" s="510"/>
      <c r="E329" s="510"/>
      <c r="F329" s="510"/>
      <c r="G329" s="510"/>
      <c r="H329" s="510"/>
      <c r="I329" s="510"/>
      <c r="J329" s="510"/>
      <c r="K329" s="510"/>
      <c r="L329" s="510"/>
      <c r="M329" s="510"/>
      <c r="N329" s="510"/>
      <c r="O329" s="510"/>
      <c r="P329" s="510"/>
      <c r="Q329" s="510"/>
      <c r="R329" s="510"/>
      <c r="S329" s="510"/>
      <c r="T329" s="510"/>
      <c r="U329" s="510"/>
      <c r="V329" s="510"/>
      <c r="W329" s="511"/>
      <c r="X329" s="514"/>
      <c r="Y329" s="515"/>
      <c r="Z329" s="515"/>
      <c r="AA329" s="515"/>
      <c r="AB329" s="516"/>
      <c r="AC329" s="471"/>
      <c r="AD329" s="472"/>
      <c r="AE329" s="472"/>
      <c r="AF329" s="473"/>
      <c r="AK329" s="557"/>
      <c r="AL329" s="510"/>
      <c r="AM329" s="510"/>
      <c r="AN329" s="510"/>
      <c r="AO329" s="510"/>
      <c r="AP329" s="510"/>
      <c r="AQ329" s="510"/>
      <c r="AR329" s="510"/>
      <c r="AS329" s="510"/>
      <c r="AT329" s="510"/>
      <c r="AU329" s="510"/>
      <c r="AV329" s="510"/>
      <c r="AW329" s="510"/>
      <c r="AX329" s="510"/>
      <c r="AY329" s="510"/>
      <c r="AZ329" s="510"/>
      <c r="BA329" s="510"/>
      <c r="BB329" s="510"/>
      <c r="BC329" s="510"/>
      <c r="BD329" s="510"/>
      <c r="BE329" s="510"/>
      <c r="BF329" s="511"/>
      <c r="BG329" s="514"/>
      <c r="BH329" s="515"/>
      <c r="BI329" s="515"/>
      <c r="BJ329" s="515"/>
      <c r="BK329" s="516"/>
      <c r="BL329" s="471"/>
      <c r="BM329" s="472"/>
      <c r="BN329" s="472"/>
      <c r="BO329" s="473"/>
    </row>
    <row r="330" spans="2:69" ht="28.5" customHeight="1">
      <c r="B330" s="558"/>
      <c r="C330" s="512"/>
      <c r="D330" s="512"/>
      <c r="E330" s="512"/>
      <c r="F330" s="512"/>
      <c r="G330" s="512"/>
      <c r="H330" s="512"/>
      <c r="I330" s="512"/>
      <c r="J330" s="512"/>
      <c r="K330" s="512"/>
      <c r="L330" s="512"/>
      <c r="M330" s="512"/>
      <c r="N330" s="512"/>
      <c r="O330" s="512"/>
      <c r="P330" s="512"/>
      <c r="Q330" s="512"/>
      <c r="R330" s="512"/>
      <c r="S330" s="512"/>
      <c r="T330" s="512"/>
      <c r="U330" s="512"/>
      <c r="V330" s="512"/>
      <c r="W330" s="513"/>
      <c r="X330" s="517" t="s">
        <v>177</v>
      </c>
      <c r="Y330" s="518"/>
      <c r="Z330" s="518"/>
      <c r="AA330" s="518"/>
      <c r="AB330" s="519"/>
      <c r="AC330" s="520">
        <f>SUM(AC326:AF329)</f>
        <v>0</v>
      </c>
      <c r="AD330" s="521"/>
      <c r="AE330" s="521"/>
      <c r="AF330" s="522"/>
      <c r="AK330" s="558"/>
      <c r="AL330" s="512"/>
      <c r="AM330" s="512"/>
      <c r="AN330" s="512"/>
      <c r="AO330" s="512"/>
      <c r="AP330" s="512"/>
      <c r="AQ330" s="512"/>
      <c r="AR330" s="512"/>
      <c r="AS330" s="512"/>
      <c r="AT330" s="512"/>
      <c r="AU330" s="512"/>
      <c r="AV330" s="512"/>
      <c r="AW330" s="512"/>
      <c r="AX330" s="512"/>
      <c r="AY330" s="512"/>
      <c r="AZ330" s="512"/>
      <c r="BA330" s="512"/>
      <c r="BB330" s="512"/>
      <c r="BC330" s="512"/>
      <c r="BD330" s="512"/>
      <c r="BE330" s="512"/>
      <c r="BF330" s="513"/>
      <c r="BG330" s="517" t="s">
        <v>177</v>
      </c>
      <c r="BH330" s="518"/>
      <c r="BI330" s="518"/>
      <c r="BJ330" s="518"/>
      <c r="BK330" s="519"/>
      <c r="BL330" s="520">
        <f>SUM(BL326:BO329)</f>
        <v>0</v>
      </c>
      <c r="BM330" s="521"/>
      <c r="BN330" s="521"/>
      <c r="BO330" s="522"/>
    </row>
  </sheetData>
  <mergeCells count="3641">
    <mergeCell ref="BU10:BV10"/>
    <mergeCell ref="AX288:BC288"/>
    <mergeCell ref="BD288:BF288"/>
    <mergeCell ref="BG288:BI288"/>
    <mergeCell ref="BJ288:BM288"/>
    <mergeCell ref="BN288:BO288"/>
    <mergeCell ref="B288:D288"/>
    <mergeCell ref="E288:G288"/>
    <mergeCell ref="I288:L288"/>
    <mergeCell ref="M288:N288"/>
    <mergeCell ref="O288:T288"/>
    <mergeCell ref="U288:W288"/>
    <mergeCell ref="X288:Z288"/>
    <mergeCell ref="AA288:AD288"/>
    <mergeCell ref="AE288:AF288"/>
    <mergeCell ref="AK287:AM287"/>
    <mergeCell ref="AN287:AP287"/>
    <mergeCell ref="AR287:AU287"/>
    <mergeCell ref="AV287:AW287"/>
    <mergeCell ref="AX287:BC287"/>
    <mergeCell ref="BD287:BF287"/>
    <mergeCell ref="BG287:BI287"/>
    <mergeCell ref="BJ287:BM287"/>
    <mergeCell ref="BN287:BO287"/>
    <mergeCell ref="B287:D287"/>
    <mergeCell ref="E287:G287"/>
    <mergeCell ref="I287:L287"/>
    <mergeCell ref="M287:N287"/>
    <mergeCell ref="O287:T287"/>
    <mergeCell ref="U287:W287"/>
    <mergeCell ref="X287:Z287"/>
    <mergeCell ref="AA287:AD287"/>
    <mergeCell ref="AN288:AP288"/>
    <mergeCell ref="AR288:AU288"/>
    <mergeCell ref="AV288:AW288"/>
    <mergeCell ref="AK286:AM286"/>
    <mergeCell ref="AN286:AP286"/>
    <mergeCell ref="AR286:AU286"/>
    <mergeCell ref="AV286:AW286"/>
    <mergeCell ref="AX286:BC286"/>
    <mergeCell ref="BD286:BF286"/>
    <mergeCell ref="BG286:BI286"/>
    <mergeCell ref="BJ286:BM286"/>
    <mergeCell ref="BN286:BO286"/>
    <mergeCell ref="B286:D286"/>
    <mergeCell ref="E286:G286"/>
    <mergeCell ref="I286:L286"/>
    <mergeCell ref="M286:N286"/>
    <mergeCell ref="O286:T286"/>
    <mergeCell ref="U286:W286"/>
    <mergeCell ref="X286:Z286"/>
    <mergeCell ref="AA286:AD286"/>
    <mergeCell ref="AE286:AF286"/>
    <mergeCell ref="AN285:AP285"/>
    <mergeCell ref="AR285:AU285"/>
    <mergeCell ref="AV285:AW285"/>
    <mergeCell ref="AX285:BC285"/>
    <mergeCell ref="BD285:BF285"/>
    <mergeCell ref="BG285:BI285"/>
    <mergeCell ref="BJ285:BM285"/>
    <mergeCell ref="BN285:BO285"/>
    <mergeCell ref="B285:D285"/>
    <mergeCell ref="E285:G285"/>
    <mergeCell ref="I285:L285"/>
    <mergeCell ref="M285:N285"/>
    <mergeCell ref="O285:T285"/>
    <mergeCell ref="U285:W285"/>
    <mergeCell ref="X285:Z285"/>
    <mergeCell ref="AA285:AD285"/>
    <mergeCell ref="AE285:AF285"/>
    <mergeCell ref="AN284:AP284"/>
    <mergeCell ref="AR284:AU284"/>
    <mergeCell ref="AV284:AW284"/>
    <mergeCell ref="AX284:BC284"/>
    <mergeCell ref="BD284:BF284"/>
    <mergeCell ref="BG284:BI284"/>
    <mergeCell ref="BJ284:BM284"/>
    <mergeCell ref="BN284:BO284"/>
    <mergeCell ref="B284:D284"/>
    <mergeCell ref="E284:G284"/>
    <mergeCell ref="I284:L284"/>
    <mergeCell ref="M284:N284"/>
    <mergeCell ref="O284:T284"/>
    <mergeCell ref="U284:W284"/>
    <mergeCell ref="X284:Z284"/>
    <mergeCell ref="AA284:AD284"/>
    <mergeCell ref="AE284:AF284"/>
    <mergeCell ref="AN283:AP283"/>
    <mergeCell ref="AR283:AU283"/>
    <mergeCell ref="AV283:AW283"/>
    <mergeCell ref="AX283:BC283"/>
    <mergeCell ref="BD283:BF283"/>
    <mergeCell ref="BG283:BI283"/>
    <mergeCell ref="BJ283:BM283"/>
    <mergeCell ref="BN283:BO283"/>
    <mergeCell ref="B283:D283"/>
    <mergeCell ref="E283:G283"/>
    <mergeCell ref="I283:L283"/>
    <mergeCell ref="M283:N283"/>
    <mergeCell ref="O283:T283"/>
    <mergeCell ref="U283:W283"/>
    <mergeCell ref="X283:Z283"/>
    <mergeCell ref="AA283:AD283"/>
    <mergeCell ref="AE283:AF283"/>
    <mergeCell ref="AN282:AP282"/>
    <mergeCell ref="AR282:AU282"/>
    <mergeCell ref="AV282:AW282"/>
    <mergeCell ref="AX282:BC282"/>
    <mergeCell ref="BD282:BF282"/>
    <mergeCell ref="BG282:BI282"/>
    <mergeCell ref="BJ282:BM282"/>
    <mergeCell ref="BN282:BO282"/>
    <mergeCell ref="B282:D282"/>
    <mergeCell ref="E282:G282"/>
    <mergeCell ref="I282:L282"/>
    <mergeCell ref="M282:N282"/>
    <mergeCell ref="O282:T282"/>
    <mergeCell ref="U282:W282"/>
    <mergeCell ref="X282:Z282"/>
    <mergeCell ref="AA282:AD282"/>
    <mergeCell ref="AE282:AF282"/>
    <mergeCell ref="AX279:BC279"/>
    <mergeCell ref="BD279:BF279"/>
    <mergeCell ref="BG279:BI279"/>
    <mergeCell ref="BJ279:BM279"/>
    <mergeCell ref="B279:D279"/>
    <mergeCell ref="E279:G279"/>
    <mergeCell ref="I279:L279"/>
    <mergeCell ref="AA279:AD279"/>
    <mergeCell ref="AE279:AF279"/>
    <mergeCell ref="AN281:AP281"/>
    <mergeCell ref="AR281:AU281"/>
    <mergeCell ref="AV281:AW281"/>
    <mergeCell ref="AX281:BC281"/>
    <mergeCell ref="BD281:BF281"/>
    <mergeCell ref="BG281:BI281"/>
    <mergeCell ref="BJ281:BM281"/>
    <mergeCell ref="BN281:BO281"/>
    <mergeCell ref="B281:D281"/>
    <mergeCell ref="E281:G281"/>
    <mergeCell ref="I281:L281"/>
    <mergeCell ref="M281:N281"/>
    <mergeCell ref="O281:T281"/>
    <mergeCell ref="U281:W281"/>
    <mergeCell ref="X281:Z281"/>
    <mergeCell ref="AA281:AD281"/>
    <mergeCell ref="AE281:AF281"/>
    <mergeCell ref="AN276:AP276"/>
    <mergeCell ref="AR276:AU276"/>
    <mergeCell ref="BN276:BO276"/>
    <mergeCell ref="AX278:BC278"/>
    <mergeCell ref="AN277:AP277"/>
    <mergeCell ref="M277:N277"/>
    <mergeCell ref="O277:T277"/>
    <mergeCell ref="U277:W277"/>
    <mergeCell ref="X277:Z277"/>
    <mergeCell ref="AA277:AD277"/>
    <mergeCell ref="BD276:BF276"/>
    <mergeCell ref="BG276:BI276"/>
    <mergeCell ref="AV276:AW276"/>
    <mergeCell ref="AN280:AP280"/>
    <mergeCell ref="AR280:AU280"/>
    <mergeCell ref="AV280:AW280"/>
    <mergeCell ref="AX280:BC280"/>
    <mergeCell ref="BD280:BF280"/>
    <mergeCell ref="BG280:BI280"/>
    <mergeCell ref="BJ280:BM280"/>
    <mergeCell ref="BN280:BO280"/>
    <mergeCell ref="BN279:BO279"/>
    <mergeCell ref="M280:N280"/>
    <mergeCell ref="O280:T280"/>
    <mergeCell ref="U280:W280"/>
    <mergeCell ref="X280:Z280"/>
    <mergeCell ref="AA280:AD280"/>
    <mergeCell ref="AE280:AF280"/>
    <mergeCell ref="AK279:AM279"/>
    <mergeCell ref="AN279:AP279"/>
    <mergeCell ref="AR279:AU279"/>
    <mergeCell ref="AV279:AW279"/>
    <mergeCell ref="AN270:AO270"/>
    <mergeCell ref="AP270:AT270"/>
    <mergeCell ref="AU270:AY270"/>
    <mergeCell ref="AZ270:BF270"/>
    <mergeCell ref="BG270:BJ270"/>
    <mergeCell ref="B269:F269"/>
    <mergeCell ref="G269:AF269"/>
    <mergeCell ref="AK269:AO269"/>
    <mergeCell ref="AP269:BO269"/>
    <mergeCell ref="AP271:AT271"/>
    <mergeCell ref="BK270:BO270"/>
    <mergeCell ref="BD273:BO273"/>
    <mergeCell ref="BN274:BO274"/>
    <mergeCell ref="BN278:BO278"/>
    <mergeCell ref="B278:D278"/>
    <mergeCell ref="AR277:AU277"/>
    <mergeCell ref="AV277:AW277"/>
    <mergeCell ref="AX277:BC277"/>
    <mergeCell ref="BD277:BF277"/>
    <mergeCell ref="BG277:BI277"/>
    <mergeCell ref="BJ277:BM277"/>
    <mergeCell ref="BN277:BO277"/>
    <mergeCell ref="B276:D276"/>
    <mergeCell ref="E276:G276"/>
    <mergeCell ref="I276:L276"/>
    <mergeCell ref="M276:N276"/>
    <mergeCell ref="O276:T276"/>
    <mergeCell ref="U276:W276"/>
    <mergeCell ref="X276:Z276"/>
    <mergeCell ref="AA276:AD276"/>
    <mergeCell ref="AE276:AF276"/>
    <mergeCell ref="AK276:AM276"/>
    <mergeCell ref="AX255:BC255"/>
    <mergeCell ref="BD255:BF255"/>
    <mergeCell ref="BG255:BI255"/>
    <mergeCell ref="BJ255:BM255"/>
    <mergeCell ref="BN255:BO255"/>
    <mergeCell ref="B255:D255"/>
    <mergeCell ref="E255:G255"/>
    <mergeCell ref="I255:L255"/>
    <mergeCell ref="M255:N255"/>
    <mergeCell ref="O255:T255"/>
    <mergeCell ref="U255:W255"/>
    <mergeCell ref="X255:Z255"/>
    <mergeCell ref="AA255:AD255"/>
    <mergeCell ref="AE255:AF255"/>
    <mergeCell ref="AQ265:BB265"/>
    <mergeCell ref="BC265:BK265"/>
    <mergeCell ref="L271:P271"/>
    <mergeCell ref="Q271:W271"/>
    <mergeCell ref="B267:C267"/>
    <mergeCell ref="D267:E267"/>
    <mergeCell ref="F267:AF267"/>
    <mergeCell ref="AK267:AL267"/>
    <mergeCell ref="AM267:AN267"/>
    <mergeCell ref="AO267:BO267"/>
    <mergeCell ref="AU271:AY271"/>
    <mergeCell ref="AZ271:BF271"/>
    <mergeCell ref="BG271:BJ271"/>
    <mergeCell ref="BK271:BO271"/>
    <mergeCell ref="E271:F271"/>
    <mergeCell ref="G271:K271"/>
    <mergeCell ref="AC262:AF262"/>
    <mergeCell ref="X263:AB263"/>
    <mergeCell ref="B251:D251"/>
    <mergeCell ref="E251:G251"/>
    <mergeCell ref="I251:L251"/>
    <mergeCell ref="M251:N251"/>
    <mergeCell ref="O251:T251"/>
    <mergeCell ref="U251:W251"/>
    <mergeCell ref="X251:Z251"/>
    <mergeCell ref="O252:T252"/>
    <mergeCell ref="U252:W252"/>
    <mergeCell ref="X252:Z252"/>
    <mergeCell ref="AE252:AF252"/>
    <mergeCell ref="AK255:AM255"/>
    <mergeCell ref="AN255:AP255"/>
    <mergeCell ref="AR255:AU255"/>
    <mergeCell ref="AV255:AW255"/>
    <mergeCell ref="AK254:AM254"/>
    <mergeCell ref="AN254:AP254"/>
    <mergeCell ref="AR254:AU254"/>
    <mergeCell ref="AV254:AW254"/>
    <mergeCell ref="AE253:AF253"/>
    <mergeCell ref="AX254:BC254"/>
    <mergeCell ref="BD254:BF254"/>
    <mergeCell ref="BG254:BI254"/>
    <mergeCell ref="BJ254:BM254"/>
    <mergeCell ref="BN254:BO254"/>
    <mergeCell ref="B254:D254"/>
    <mergeCell ref="E254:G254"/>
    <mergeCell ref="I254:L254"/>
    <mergeCell ref="M254:N254"/>
    <mergeCell ref="O254:T254"/>
    <mergeCell ref="U254:W254"/>
    <mergeCell ref="X254:Z254"/>
    <mergeCell ref="AA254:AD254"/>
    <mergeCell ref="AE254:AF254"/>
    <mergeCell ref="AE241:AF241"/>
    <mergeCell ref="E238:F238"/>
    <mergeCell ref="G238:K238"/>
    <mergeCell ref="L238:P238"/>
    <mergeCell ref="Q238:W238"/>
    <mergeCell ref="X238:AA238"/>
    <mergeCell ref="AB238:AF238"/>
    <mergeCell ref="AN238:AO238"/>
    <mergeCell ref="AP238:AT238"/>
    <mergeCell ref="AU238:AY238"/>
    <mergeCell ref="H240:H241"/>
    <mergeCell ref="I240:L241"/>
    <mergeCell ref="X241:Z241"/>
    <mergeCell ref="AA241:AD241"/>
    <mergeCell ref="O253:T253"/>
    <mergeCell ref="U253:W253"/>
    <mergeCell ref="X253:Z253"/>
    <mergeCell ref="AA253:AD253"/>
    <mergeCell ref="E247:G247"/>
    <mergeCell ref="I247:L247"/>
    <mergeCell ref="M247:N247"/>
    <mergeCell ref="O247:T247"/>
    <mergeCell ref="U247:W247"/>
    <mergeCell ref="X247:Z247"/>
    <mergeCell ref="AA247:AD247"/>
    <mergeCell ref="AN251:AP251"/>
    <mergeCell ref="AR251:AU251"/>
    <mergeCell ref="E250:G250"/>
    <mergeCell ref="I250:L250"/>
    <mergeCell ref="E253:G253"/>
    <mergeCell ref="I253:L253"/>
    <mergeCell ref="AV221:AW221"/>
    <mergeCell ref="AX221:BC221"/>
    <mergeCell ref="BD221:BF221"/>
    <mergeCell ref="BG221:BI221"/>
    <mergeCell ref="BG226:BK226"/>
    <mergeCell ref="AK240:AP241"/>
    <mergeCell ref="AZ238:BF238"/>
    <mergeCell ref="U241:W241"/>
    <mergeCell ref="BJ245:BM245"/>
    <mergeCell ref="BD243:BF243"/>
    <mergeCell ref="BG243:BI243"/>
    <mergeCell ref="BJ243:BM243"/>
    <mergeCell ref="O245:T245"/>
    <mergeCell ref="U245:W245"/>
    <mergeCell ref="X245:Z245"/>
    <mergeCell ref="AA245:AD245"/>
    <mergeCell ref="BD245:BF245"/>
    <mergeCell ref="BG245:BI245"/>
    <mergeCell ref="AV246:AW246"/>
    <mergeCell ref="B221:D221"/>
    <mergeCell ref="E221:G221"/>
    <mergeCell ref="I221:L221"/>
    <mergeCell ref="M221:N221"/>
    <mergeCell ref="BN222:BO222"/>
    <mergeCell ref="AA223:AD224"/>
    <mergeCell ref="O221:T221"/>
    <mergeCell ref="U221:W221"/>
    <mergeCell ref="X221:Z221"/>
    <mergeCell ref="AA221:AD221"/>
    <mergeCell ref="AE221:AF221"/>
    <mergeCell ref="AK222:AM222"/>
    <mergeCell ref="AN222:AP222"/>
    <mergeCell ref="AR222:AU222"/>
    <mergeCell ref="AV222:AW222"/>
    <mergeCell ref="AX222:BC222"/>
    <mergeCell ref="BD222:BF222"/>
    <mergeCell ref="O223:T224"/>
    <mergeCell ref="U223:W224"/>
    <mergeCell ref="X223:Z224"/>
    <mergeCell ref="BG222:BI222"/>
    <mergeCell ref="BJ222:BM222"/>
    <mergeCell ref="O222:T222"/>
    <mergeCell ref="U222:W222"/>
    <mergeCell ref="BJ223:BM224"/>
    <mergeCell ref="Q237:W237"/>
    <mergeCell ref="X237:AA237"/>
    <mergeCell ref="E237:F237"/>
    <mergeCell ref="B237:D238"/>
    <mergeCell ref="B207:G208"/>
    <mergeCell ref="B212:D212"/>
    <mergeCell ref="E212:G212"/>
    <mergeCell ref="I212:L212"/>
    <mergeCell ref="M212:N212"/>
    <mergeCell ref="O212:T212"/>
    <mergeCell ref="U212:W212"/>
    <mergeCell ref="X212:Z212"/>
    <mergeCell ref="AA212:AD212"/>
    <mergeCell ref="AE212:AF212"/>
    <mergeCell ref="AK212:AM212"/>
    <mergeCell ref="AK210:AM210"/>
    <mergeCell ref="B209:D209"/>
    <mergeCell ref="E209:G209"/>
    <mergeCell ref="I209:L209"/>
    <mergeCell ref="AK209:AM209"/>
    <mergeCell ref="B214:D214"/>
    <mergeCell ref="X216:Z216"/>
    <mergeCell ref="AA216:AD216"/>
    <mergeCell ref="AE216:AF216"/>
    <mergeCell ref="AK216:AM216"/>
    <mergeCell ref="E218:G218"/>
    <mergeCell ref="B235:F235"/>
    <mergeCell ref="E214:G214"/>
    <mergeCell ref="I214:L214"/>
    <mergeCell ref="M214:N214"/>
    <mergeCell ref="O214:T214"/>
    <mergeCell ref="B215:D215"/>
    <mergeCell ref="AV212:AW212"/>
    <mergeCell ref="AX212:BC212"/>
    <mergeCell ref="U207:AF207"/>
    <mergeCell ref="AK207:AP208"/>
    <mergeCell ref="AQ207:AQ208"/>
    <mergeCell ref="AR207:AU208"/>
    <mergeCell ref="AV207:AW208"/>
    <mergeCell ref="X229:AB229"/>
    <mergeCell ref="F234:AF234"/>
    <mergeCell ref="U210:W210"/>
    <mergeCell ref="AE210:AF210"/>
    <mergeCell ref="B201:C201"/>
    <mergeCell ref="D201:E201"/>
    <mergeCell ref="F201:AF201"/>
    <mergeCell ref="AK201:AL201"/>
    <mergeCell ref="AM201:AN201"/>
    <mergeCell ref="AO201:BO201"/>
    <mergeCell ref="B202:F202"/>
    <mergeCell ref="E205:F205"/>
    <mergeCell ref="G205:K205"/>
    <mergeCell ref="L205:P205"/>
    <mergeCell ref="Q205:W205"/>
    <mergeCell ref="X205:AA205"/>
    <mergeCell ref="AB205:AF205"/>
    <mergeCell ref="AN205:AO205"/>
    <mergeCell ref="AP205:AT205"/>
    <mergeCell ref="AU205:AY205"/>
    <mergeCell ref="AZ205:BF205"/>
    <mergeCell ref="BG205:BJ205"/>
    <mergeCell ref="BK205:BO205"/>
    <mergeCell ref="B234:C234"/>
    <mergeCell ref="D234:E234"/>
    <mergeCell ref="G202:AF202"/>
    <mergeCell ref="AK202:AO202"/>
    <mergeCell ref="AP202:BO202"/>
    <mergeCell ref="B203:F203"/>
    <mergeCell ref="G203:AF203"/>
    <mergeCell ref="AK203:AO203"/>
    <mergeCell ref="AP203:BO203"/>
    <mergeCell ref="B204:D205"/>
    <mergeCell ref="E204:F204"/>
    <mergeCell ref="G204:K204"/>
    <mergeCell ref="L204:P204"/>
    <mergeCell ref="Q204:W204"/>
    <mergeCell ref="AB204:AF204"/>
    <mergeCell ref="B183:D183"/>
    <mergeCell ref="E183:G183"/>
    <mergeCell ref="I183:L183"/>
    <mergeCell ref="M183:N183"/>
    <mergeCell ref="B184:D184"/>
    <mergeCell ref="U188:W188"/>
    <mergeCell ref="X188:Z188"/>
    <mergeCell ref="AA188:AD188"/>
    <mergeCell ref="AE188:AF188"/>
    <mergeCell ref="BD188:BF188"/>
    <mergeCell ref="AN199:AP199"/>
    <mergeCell ref="E199:G199"/>
    <mergeCell ref="B189:D189"/>
    <mergeCell ref="E189:G189"/>
    <mergeCell ref="AX183:BC183"/>
    <mergeCell ref="BD184:BF184"/>
    <mergeCell ref="BG184:BI184"/>
    <mergeCell ref="BJ184:BM184"/>
    <mergeCell ref="BD183:BF183"/>
    <mergeCell ref="BJ176:BM176"/>
    <mergeCell ref="AK186:AM186"/>
    <mergeCell ref="AN186:AP186"/>
    <mergeCell ref="AZ172:BF172"/>
    <mergeCell ref="BN175:BO175"/>
    <mergeCell ref="O174:T175"/>
    <mergeCell ref="BN178:BO178"/>
    <mergeCell ref="O177:T177"/>
    <mergeCell ref="U177:W177"/>
    <mergeCell ref="AR180:AU180"/>
    <mergeCell ref="AV180:AW180"/>
    <mergeCell ref="BJ183:BM183"/>
    <mergeCell ref="BN183:BO183"/>
    <mergeCell ref="AA186:AD186"/>
    <mergeCell ref="AE186:AF186"/>
    <mergeCell ref="I186:L186"/>
    <mergeCell ref="AV186:AW186"/>
    <mergeCell ref="AX186:BC186"/>
    <mergeCell ref="BD186:BF186"/>
    <mergeCell ref="BG186:BI186"/>
    <mergeCell ref="AE175:AF175"/>
    <mergeCell ref="BD175:BF175"/>
    <mergeCell ref="BG175:BI175"/>
    <mergeCell ref="BJ175:BM175"/>
    <mergeCell ref="U176:W176"/>
    <mergeCell ref="X176:Z176"/>
    <mergeCell ref="AA176:AD176"/>
    <mergeCell ref="AE176:AF176"/>
    <mergeCell ref="AK176:AM176"/>
    <mergeCell ref="AN176:AP176"/>
    <mergeCell ref="AR176:AU176"/>
    <mergeCell ref="AN182:AP182"/>
    <mergeCell ref="BD180:BF180"/>
    <mergeCell ref="BG180:BI180"/>
    <mergeCell ref="BJ180:BM180"/>
    <mergeCell ref="B177:D177"/>
    <mergeCell ref="E177:G177"/>
    <mergeCell ref="I177:L177"/>
    <mergeCell ref="M177:N177"/>
    <mergeCell ref="BG188:BI188"/>
    <mergeCell ref="BJ188:BM188"/>
    <mergeCell ref="BJ185:BM185"/>
    <mergeCell ref="AK177:AM177"/>
    <mergeCell ref="AN177:AP177"/>
    <mergeCell ref="AR177:AU177"/>
    <mergeCell ref="AX177:BC177"/>
    <mergeCell ref="BD177:BF177"/>
    <mergeCell ref="BG177:BI177"/>
    <mergeCell ref="BJ177:BM177"/>
    <mergeCell ref="AX180:BC180"/>
    <mergeCell ref="AR182:AU182"/>
    <mergeCell ref="AV182:AW182"/>
    <mergeCell ref="AX182:BC182"/>
    <mergeCell ref="AE177:AF177"/>
    <mergeCell ref="BJ179:BM179"/>
    <mergeCell ref="AE180:AF180"/>
    <mergeCell ref="AK180:AM180"/>
    <mergeCell ref="AN180:AP180"/>
    <mergeCell ref="E184:G184"/>
    <mergeCell ref="I184:L184"/>
    <mergeCell ref="M184:N184"/>
    <mergeCell ref="O184:T184"/>
    <mergeCell ref="U184:W184"/>
    <mergeCell ref="X184:Z184"/>
    <mergeCell ref="AV144:AW144"/>
    <mergeCell ref="AX144:BC144"/>
    <mergeCell ref="BD144:BF144"/>
    <mergeCell ref="BG144:BI144"/>
    <mergeCell ref="BJ144:BM144"/>
    <mergeCell ref="B144:D144"/>
    <mergeCell ref="E144:G144"/>
    <mergeCell ref="I144:L144"/>
    <mergeCell ref="M144:N144"/>
    <mergeCell ref="O144:T144"/>
    <mergeCell ref="U144:W144"/>
    <mergeCell ref="X144:Z144"/>
    <mergeCell ref="AA144:AD144"/>
    <mergeCell ref="AE144:AF144"/>
    <mergeCell ref="B176:D176"/>
    <mergeCell ref="X189:Z189"/>
    <mergeCell ref="AA189:AD189"/>
    <mergeCell ref="AE189:AF189"/>
    <mergeCell ref="AK189:AM189"/>
    <mergeCell ref="AN189:AP189"/>
    <mergeCell ref="AR189:AU189"/>
    <mergeCell ref="AV189:AW189"/>
    <mergeCell ref="AX189:BC189"/>
    <mergeCell ref="BD189:BF189"/>
    <mergeCell ref="BG189:BI189"/>
    <mergeCell ref="BJ189:BM189"/>
    <mergeCell ref="B182:D182"/>
    <mergeCell ref="E182:G182"/>
    <mergeCell ref="I182:L182"/>
    <mergeCell ref="M182:N182"/>
    <mergeCell ref="O182:T182"/>
    <mergeCell ref="U182:W182"/>
    <mergeCell ref="M145:N145"/>
    <mergeCell ref="O145:T145"/>
    <mergeCell ref="U145:W145"/>
    <mergeCell ref="X145:Z145"/>
    <mergeCell ref="AA145:AD145"/>
    <mergeCell ref="AE145:AF145"/>
    <mergeCell ref="AK145:AM145"/>
    <mergeCell ref="AN145:AP145"/>
    <mergeCell ref="AR145:AU145"/>
    <mergeCell ref="AA175:AD175"/>
    <mergeCell ref="BN123:BO123"/>
    <mergeCell ref="E133:G133"/>
    <mergeCell ref="H133:S133"/>
    <mergeCell ref="T133:AB133"/>
    <mergeCell ref="AQ133:BB133"/>
    <mergeCell ref="BC133:BK133"/>
    <mergeCell ref="B135:C135"/>
    <mergeCell ref="BG129:BK129"/>
    <mergeCell ref="BD141:BO141"/>
    <mergeCell ref="BD142:BF142"/>
    <mergeCell ref="BG142:BI142"/>
    <mergeCell ref="BJ142:BM142"/>
    <mergeCell ref="BN142:BO142"/>
    <mergeCell ref="U142:W142"/>
    <mergeCell ref="X142:Z142"/>
    <mergeCell ref="AA142:AD142"/>
    <mergeCell ref="AE142:AF142"/>
    <mergeCell ref="AK138:AM139"/>
    <mergeCell ref="AN138:AO138"/>
    <mergeCell ref="AK144:AM144"/>
    <mergeCell ref="AN144:AP144"/>
    <mergeCell ref="AR144:AU144"/>
    <mergeCell ref="BJ122:BM122"/>
    <mergeCell ref="BN122:BO122"/>
    <mergeCell ref="AB138:AF138"/>
    <mergeCell ref="AK143:AM143"/>
    <mergeCell ref="AN143:AP143"/>
    <mergeCell ref="AR143:AU143"/>
    <mergeCell ref="AV143:AW143"/>
    <mergeCell ref="AX143:BC143"/>
    <mergeCell ref="BD143:BF143"/>
    <mergeCell ref="BG143:BI143"/>
    <mergeCell ref="BJ143:BM143"/>
    <mergeCell ref="BN143:BO143"/>
    <mergeCell ref="B143:D143"/>
    <mergeCell ref="E143:G143"/>
    <mergeCell ref="I143:L143"/>
    <mergeCell ref="M143:N143"/>
    <mergeCell ref="O143:T143"/>
    <mergeCell ref="U143:W143"/>
    <mergeCell ref="X143:Z143"/>
    <mergeCell ref="AA143:AD143"/>
    <mergeCell ref="AE143:AF143"/>
    <mergeCell ref="BG127:BK127"/>
    <mergeCell ref="B136:F136"/>
    <mergeCell ref="G136:AF136"/>
    <mergeCell ref="AK136:AO136"/>
    <mergeCell ref="O141:T142"/>
    <mergeCell ref="U141:AF141"/>
    <mergeCell ref="AK141:AP142"/>
    <mergeCell ref="AQ141:AQ142"/>
    <mergeCell ref="AR141:AU142"/>
    <mergeCell ref="AV141:AW142"/>
    <mergeCell ref="AX141:BC142"/>
    <mergeCell ref="AP138:AT138"/>
    <mergeCell ref="AU138:AY138"/>
    <mergeCell ref="AZ138:BF138"/>
    <mergeCell ref="BG138:BJ138"/>
    <mergeCell ref="BK138:BO138"/>
    <mergeCell ref="E139:F139"/>
    <mergeCell ref="G139:K139"/>
    <mergeCell ref="L139:P139"/>
    <mergeCell ref="Q139:W139"/>
    <mergeCell ref="X139:AA139"/>
    <mergeCell ref="X132:AB132"/>
    <mergeCell ref="AC132:AF132"/>
    <mergeCell ref="F135:AF135"/>
    <mergeCell ref="AZ139:BF139"/>
    <mergeCell ref="AA123:AD123"/>
    <mergeCell ref="AP139:AT139"/>
    <mergeCell ref="AU139:AY139"/>
    <mergeCell ref="AE123:AF123"/>
    <mergeCell ref="AK123:AM123"/>
    <mergeCell ref="AN123:AP123"/>
    <mergeCell ref="AR123:AU123"/>
    <mergeCell ref="AV123:AW123"/>
    <mergeCell ref="AX123:BC123"/>
    <mergeCell ref="BD123:BF123"/>
    <mergeCell ref="AK135:AL135"/>
    <mergeCell ref="AM135:AN135"/>
    <mergeCell ref="AO135:BO135"/>
    <mergeCell ref="B127:W127"/>
    <mergeCell ref="X127:AB127"/>
    <mergeCell ref="AC127:AF127"/>
    <mergeCell ref="C128:W132"/>
    <mergeCell ref="X128:AB128"/>
    <mergeCell ref="AC128:AF128"/>
    <mergeCell ref="X129:AB129"/>
    <mergeCell ref="AC129:AF129"/>
    <mergeCell ref="X130:AB130"/>
    <mergeCell ref="AC130:AF130"/>
    <mergeCell ref="X131:AB131"/>
    <mergeCell ref="AC131:AF131"/>
    <mergeCell ref="BG130:BK130"/>
    <mergeCell ref="B138:D139"/>
    <mergeCell ref="E138:F138"/>
    <mergeCell ref="G138:K138"/>
    <mergeCell ref="L138:P138"/>
    <mergeCell ref="Q138:W138"/>
    <mergeCell ref="X138:AA138"/>
    <mergeCell ref="BG123:BI123"/>
    <mergeCell ref="BJ123:BM123"/>
    <mergeCell ref="B123:D123"/>
    <mergeCell ref="E123:G123"/>
    <mergeCell ref="I123:L123"/>
    <mergeCell ref="M123:N123"/>
    <mergeCell ref="O123:T123"/>
    <mergeCell ref="U123:W123"/>
    <mergeCell ref="X123:Z123"/>
    <mergeCell ref="BL129:BO129"/>
    <mergeCell ref="AL128:BF132"/>
    <mergeCell ref="D135:E135"/>
    <mergeCell ref="AK137:AO137"/>
    <mergeCell ref="AP137:BO137"/>
    <mergeCell ref="AB139:AF139"/>
    <mergeCell ref="AN139:AO139"/>
    <mergeCell ref="AP136:BO136"/>
    <mergeCell ref="B137:F137"/>
    <mergeCell ref="B122:D122"/>
    <mergeCell ref="E122:G122"/>
    <mergeCell ref="I122:L122"/>
    <mergeCell ref="M122:N122"/>
    <mergeCell ref="E119:G119"/>
    <mergeCell ref="I119:L119"/>
    <mergeCell ref="M119:N119"/>
    <mergeCell ref="O119:T119"/>
    <mergeCell ref="U119:W119"/>
    <mergeCell ref="AN120:AP120"/>
    <mergeCell ref="AK122:AM122"/>
    <mergeCell ref="AN122:AP122"/>
    <mergeCell ref="AR122:AU122"/>
    <mergeCell ref="AV122:AW122"/>
    <mergeCell ref="AX122:BC122"/>
    <mergeCell ref="BD122:BF122"/>
    <mergeCell ref="BG122:BI122"/>
    <mergeCell ref="AA122:AD122"/>
    <mergeCell ref="E121:G121"/>
    <mergeCell ref="AN121:AP121"/>
    <mergeCell ref="BD121:BF121"/>
    <mergeCell ref="BG121:BI121"/>
    <mergeCell ref="B119:D119"/>
    <mergeCell ref="AR119:AU119"/>
    <mergeCell ref="AV119:AW119"/>
    <mergeCell ref="AX119:BC119"/>
    <mergeCell ref="BD119:BF119"/>
    <mergeCell ref="BG119:BI119"/>
    <mergeCell ref="AE122:AF122"/>
    <mergeCell ref="BG120:BI120"/>
    <mergeCell ref="O122:T122"/>
    <mergeCell ref="U122:W122"/>
    <mergeCell ref="X122:Z122"/>
    <mergeCell ref="AA120:AD120"/>
    <mergeCell ref="AE120:AF120"/>
    <mergeCell ref="AK120:AM120"/>
    <mergeCell ref="AV121:AW121"/>
    <mergeCell ref="AX121:BC121"/>
    <mergeCell ref="O121:T121"/>
    <mergeCell ref="U121:W121"/>
    <mergeCell ref="X121:Z121"/>
    <mergeCell ref="AA121:AD121"/>
    <mergeCell ref="AE121:AF121"/>
    <mergeCell ref="AK121:AM121"/>
    <mergeCell ref="AR121:AU121"/>
    <mergeCell ref="AA119:AD119"/>
    <mergeCell ref="AE119:AF119"/>
    <mergeCell ref="AK119:AM119"/>
    <mergeCell ref="AN119:AP119"/>
    <mergeCell ref="BN91:BO92"/>
    <mergeCell ref="BG91:BI92"/>
    <mergeCell ref="B117:D117"/>
    <mergeCell ref="B120:D120"/>
    <mergeCell ref="E120:G120"/>
    <mergeCell ref="I120:L120"/>
    <mergeCell ref="M120:N120"/>
    <mergeCell ref="O120:T120"/>
    <mergeCell ref="U120:W120"/>
    <mergeCell ref="X120:Z120"/>
    <mergeCell ref="BN115:BO115"/>
    <mergeCell ref="B115:D115"/>
    <mergeCell ref="E115:G115"/>
    <mergeCell ref="I115:L115"/>
    <mergeCell ref="M115:N115"/>
    <mergeCell ref="O115:T115"/>
    <mergeCell ref="U115:W115"/>
    <mergeCell ref="X115:Z115"/>
    <mergeCell ref="AA115:AD115"/>
    <mergeCell ref="AE115:AF115"/>
    <mergeCell ref="B116:D116"/>
    <mergeCell ref="E116:G116"/>
    <mergeCell ref="I116:L116"/>
    <mergeCell ref="M116:N116"/>
    <mergeCell ref="O116:T116"/>
    <mergeCell ref="U116:W116"/>
    <mergeCell ref="X116:Z116"/>
    <mergeCell ref="AA116:AD116"/>
    <mergeCell ref="AE116:AF116"/>
    <mergeCell ref="AK116:AM116"/>
    <mergeCell ref="AN116:AP116"/>
    <mergeCell ref="AR116:AU116"/>
    <mergeCell ref="AP103:BO103"/>
    <mergeCell ref="BD91:BF92"/>
    <mergeCell ref="BD87:BF87"/>
    <mergeCell ref="BG87:BI87"/>
    <mergeCell ref="BJ87:BM87"/>
    <mergeCell ref="O110:T110"/>
    <mergeCell ref="U110:W110"/>
    <mergeCell ref="X110:Z110"/>
    <mergeCell ref="AN90:AP90"/>
    <mergeCell ref="AA110:AD110"/>
    <mergeCell ref="BG96:BK96"/>
    <mergeCell ref="BL96:BO96"/>
    <mergeCell ref="BG97:BK97"/>
    <mergeCell ref="BL97:BO97"/>
    <mergeCell ref="AV87:AW87"/>
    <mergeCell ref="AX87:BC87"/>
    <mergeCell ref="BJ88:BM88"/>
    <mergeCell ref="BN88:BO88"/>
    <mergeCell ref="BN89:BO89"/>
    <mergeCell ref="BG95:BK95"/>
    <mergeCell ref="B94:W94"/>
    <mergeCell ref="BD89:BF89"/>
    <mergeCell ref="BD90:BF90"/>
    <mergeCell ref="B91:N92"/>
    <mergeCell ref="O90:T90"/>
    <mergeCell ref="U90:W90"/>
    <mergeCell ref="X90:Z90"/>
    <mergeCell ref="BN87:BO87"/>
    <mergeCell ref="AK89:AM89"/>
    <mergeCell ref="AK87:AM87"/>
    <mergeCell ref="AN87:AP87"/>
    <mergeCell ref="AR87:AU87"/>
    <mergeCell ref="M88:N88"/>
    <mergeCell ref="B89:D89"/>
    <mergeCell ref="E89:G89"/>
    <mergeCell ref="I89:L89"/>
    <mergeCell ref="M89:N89"/>
    <mergeCell ref="O89:T89"/>
    <mergeCell ref="U89:W89"/>
    <mergeCell ref="X89:Z89"/>
    <mergeCell ref="AA89:AD89"/>
    <mergeCell ref="AE89:AF89"/>
    <mergeCell ref="AX91:BC92"/>
    <mergeCell ref="X94:AB94"/>
    <mergeCell ref="H100:S100"/>
    <mergeCell ref="T100:AB100"/>
    <mergeCell ref="AN100:AP100"/>
    <mergeCell ref="AV88:AW88"/>
    <mergeCell ref="AX88:BC88"/>
    <mergeCell ref="B95:B99"/>
    <mergeCell ref="E100:G100"/>
    <mergeCell ref="AK94:BF94"/>
    <mergeCell ref="C95:W99"/>
    <mergeCell ref="X95:AB95"/>
    <mergeCell ref="AL95:BF99"/>
    <mergeCell ref="AA90:AD90"/>
    <mergeCell ref="AE90:AF90"/>
    <mergeCell ref="AK90:AM90"/>
    <mergeCell ref="O86:T86"/>
    <mergeCell ref="U86:W86"/>
    <mergeCell ref="X86:Z86"/>
    <mergeCell ref="AA86:AD86"/>
    <mergeCell ref="AE86:AF86"/>
    <mergeCell ref="AK86:AM86"/>
    <mergeCell ref="AN86:AP86"/>
    <mergeCell ref="B112:D112"/>
    <mergeCell ref="E112:G112"/>
    <mergeCell ref="I112:L112"/>
    <mergeCell ref="M112:N112"/>
    <mergeCell ref="O112:T112"/>
    <mergeCell ref="U112:W112"/>
    <mergeCell ref="X112:Z112"/>
    <mergeCell ref="AA112:AD112"/>
    <mergeCell ref="AE112:AF112"/>
    <mergeCell ref="B111:D111"/>
    <mergeCell ref="E111:G111"/>
    <mergeCell ref="B87:D87"/>
    <mergeCell ref="B88:D88"/>
    <mergeCell ref="AK102:AL102"/>
    <mergeCell ref="AM102:AN102"/>
    <mergeCell ref="AO102:BO102"/>
    <mergeCell ref="AK103:AO103"/>
    <mergeCell ref="BL95:BO95"/>
    <mergeCell ref="AC95:AF95"/>
    <mergeCell ref="AC96:AF96"/>
    <mergeCell ref="X97:AB97"/>
    <mergeCell ref="AC97:AF97"/>
    <mergeCell ref="X98:AB98"/>
    <mergeCell ref="AC98:AF98"/>
    <mergeCell ref="X99:AB99"/>
    <mergeCell ref="AR86:AU86"/>
    <mergeCell ref="AV86:AW86"/>
    <mergeCell ref="AX86:BC86"/>
    <mergeCell ref="O91:T92"/>
    <mergeCell ref="U91:W92"/>
    <mergeCell ref="X91:Z92"/>
    <mergeCell ref="AA91:AD92"/>
    <mergeCell ref="AE91:AF92"/>
    <mergeCell ref="AG91:AG92"/>
    <mergeCell ref="AH91:AH92"/>
    <mergeCell ref="U88:W88"/>
    <mergeCell ref="X88:Z88"/>
    <mergeCell ref="AA88:AD88"/>
    <mergeCell ref="AE88:AF88"/>
    <mergeCell ref="AK88:AM88"/>
    <mergeCell ref="AN88:AP88"/>
    <mergeCell ref="E87:G87"/>
    <mergeCell ref="I87:L87"/>
    <mergeCell ref="M87:N87"/>
    <mergeCell ref="O87:T87"/>
    <mergeCell ref="AX89:BC89"/>
    <mergeCell ref="E88:G88"/>
    <mergeCell ref="I88:L88"/>
    <mergeCell ref="AN89:AP89"/>
    <mergeCell ref="AR89:AU89"/>
    <mergeCell ref="AV89:AW89"/>
    <mergeCell ref="U87:W87"/>
    <mergeCell ref="X87:Z87"/>
    <mergeCell ref="AA87:AD87"/>
    <mergeCell ref="AE87:AF87"/>
    <mergeCell ref="AK91:AW92"/>
    <mergeCell ref="AR88:AU88"/>
    <mergeCell ref="AN85:AP85"/>
    <mergeCell ref="AR85:AU85"/>
    <mergeCell ref="AV85:AW85"/>
    <mergeCell ref="AX85:BC85"/>
    <mergeCell ref="BD85:BF85"/>
    <mergeCell ref="BG85:BI85"/>
    <mergeCell ref="BJ85:BM85"/>
    <mergeCell ref="BN85:BO85"/>
    <mergeCell ref="B85:D85"/>
    <mergeCell ref="E85:G85"/>
    <mergeCell ref="I85:L85"/>
    <mergeCell ref="M85:N85"/>
    <mergeCell ref="O85:T85"/>
    <mergeCell ref="U85:W85"/>
    <mergeCell ref="X85:Z85"/>
    <mergeCell ref="AA85:AD85"/>
    <mergeCell ref="AE85:AF85"/>
    <mergeCell ref="BD86:BF86"/>
    <mergeCell ref="B90:D90"/>
    <mergeCell ref="E90:G90"/>
    <mergeCell ref="I90:L90"/>
    <mergeCell ref="BG86:BI86"/>
    <mergeCell ref="BJ86:BM86"/>
    <mergeCell ref="BN86:BO86"/>
    <mergeCell ref="B86:D86"/>
    <mergeCell ref="E86:G86"/>
    <mergeCell ref="I86:L86"/>
    <mergeCell ref="M86:N86"/>
    <mergeCell ref="AK84:AM84"/>
    <mergeCell ref="AN84:AP84"/>
    <mergeCell ref="AR84:AU84"/>
    <mergeCell ref="AV84:AW84"/>
    <mergeCell ref="AX84:BC84"/>
    <mergeCell ref="BD84:BF84"/>
    <mergeCell ref="BG84:BI84"/>
    <mergeCell ref="BJ84:BM84"/>
    <mergeCell ref="BN84:BO84"/>
    <mergeCell ref="B84:D84"/>
    <mergeCell ref="E84:G84"/>
    <mergeCell ref="I84:L84"/>
    <mergeCell ref="M84:N84"/>
    <mergeCell ref="O84:T84"/>
    <mergeCell ref="U84:W84"/>
    <mergeCell ref="X84:Z84"/>
    <mergeCell ref="AA84:AD84"/>
    <mergeCell ref="AE84:AF84"/>
    <mergeCell ref="BG90:BI90"/>
    <mergeCell ref="BJ90:BM90"/>
    <mergeCell ref="AK85:AM85"/>
    <mergeCell ref="AK83:AM83"/>
    <mergeCell ref="AN83:AP83"/>
    <mergeCell ref="AR83:AU83"/>
    <mergeCell ref="AV83:AW83"/>
    <mergeCell ref="AX83:BC83"/>
    <mergeCell ref="BD83:BF83"/>
    <mergeCell ref="BG83:BI83"/>
    <mergeCell ref="BJ83:BM83"/>
    <mergeCell ref="BN83:BO83"/>
    <mergeCell ref="B83:D83"/>
    <mergeCell ref="E83:G83"/>
    <mergeCell ref="I83:L83"/>
    <mergeCell ref="M83:N83"/>
    <mergeCell ref="O83:T83"/>
    <mergeCell ref="U83:W83"/>
    <mergeCell ref="X83:Z83"/>
    <mergeCell ref="AA83:AD83"/>
    <mergeCell ref="AE83:AF83"/>
    <mergeCell ref="BD81:BF81"/>
    <mergeCell ref="BG81:BI81"/>
    <mergeCell ref="BJ81:BM81"/>
    <mergeCell ref="BN81:BO81"/>
    <mergeCell ref="B81:D81"/>
    <mergeCell ref="E81:G81"/>
    <mergeCell ref="I81:L81"/>
    <mergeCell ref="AK82:AM82"/>
    <mergeCell ref="AN82:AP82"/>
    <mergeCell ref="AR82:AU82"/>
    <mergeCell ref="AV82:AW82"/>
    <mergeCell ref="AX82:BC82"/>
    <mergeCell ref="BD82:BF82"/>
    <mergeCell ref="BG82:BI82"/>
    <mergeCell ref="BJ82:BM82"/>
    <mergeCell ref="BN82:BO82"/>
    <mergeCell ref="B82:D82"/>
    <mergeCell ref="E82:G82"/>
    <mergeCell ref="I82:L82"/>
    <mergeCell ref="M82:N82"/>
    <mergeCell ref="O82:T82"/>
    <mergeCell ref="U82:W82"/>
    <mergeCell ref="X82:Z82"/>
    <mergeCell ref="AA82:AD82"/>
    <mergeCell ref="AE82:AF82"/>
    <mergeCell ref="BJ79:BM79"/>
    <mergeCell ref="BN79:BO79"/>
    <mergeCell ref="B79:D79"/>
    <mergeCell ref="E79:G79"/>
    <mergeCell ref="I79:L79"/>
    <mergeCell ref="M79:N79"/>
    <mergeCell ref="O79:T79"/>
    <mergeCell ref="U79:W79"/>
    <mergeCell ref="M81:N81"/>
    <mergeCell ref="O81:T81"/>
    <mergeCell ref="U81:W81"/>
    <mergeCell ref="X81:Z81"/>
    <mergeCell ref="AA81:AD81"/>
    <mergeCell ref="AE81:AF81"/>
    <mergeCell ref="BJ80:BM80"/>
    <mergeCell ref="BN80:BO80"/>
    <mergeCell ref="B80:D80"/>
    <mergeCell ref="E80:G80"/>
    <mergeCell ref="I80:L80"/>
    <mergeCell ref="M80:N80"/>
    <mergeCell ref="O80:T80"/>
    <mergeCell ref="U80:W80"/>
    <mergeCell ref="X80:Z80"/>
    <mergeCell ref="AA80:AD80"/>
    <mergeCell ref="AE80:AF80"/>
    <mergeCell ref="BD80:BF80"/>
    <mergeCell ref="BG80:BI80"/>
    <mergeCell ref="AK81:AM81"/>
    <mergeCell ref="AN81:AP81"/>
    <mergeCell ref="AR81:AU81"/>
    <mergeCell ref="AV81:AW81"/>
    <mergeCell ref="AX81:BC81"/>
    <mergeCell ref="E78:G78"/>
    <mergeCell ref="I78:L78"/>
    <mergeCell ref="M78:N78"/>
    <mergeCell ref="O78:T78"/>
    <mergeCell ref="U78:W78"/>
    <mergeCell ref="X78:Z78"/>
    <mergeCell ref="AK80:AM80"/>
    <mergeCell ref="AN80:AP80"/>
    <mergeCell ref="AR80:AU80"/>
    <mergeCell ref="AV80:AW80"/>
    <mergeCell ref="AX80:BC80"/>
    <mergeCell ref="AN79:AP79"/>
    <mergeCell ref="AR79:AU79"/>
    <mergeCell ref="AV79:AW79"/>
    <mergeCell ref="AX79:BC79"/>
    <mergeCell ref="BD79:BF79"/>
    <mergeCell ref="BG79:BI79"/>
    <mergeCell ref="AE79:AF79"/>
    <mergeCell ref="B70:F70"/>
    <mergeCell ref="G70:AF70"/>
    <mergeCell ref="AK70:AO70"/>
    <mergeCell ref="AP70:BO70"/>
    <mergeCell ref="B71:F71"/>
    <mergeCell ref="G71:AF71"/>
    <mergeCell ref="AK71:AO71"/>
    <mergeCell ref="AP71:BO71"/>
    <mergeCell ref="AL62:BF66"/>
    <mergeCell ref="BG62:BK62"/>
    <mergeCell ref="AC63:AF63"/>
    <mergeCell ref="X64:AB64"/>
    <mergeCell ref="AC64:AF64"/>
    <mergeCell ref="X65:AB65"/>
    <mergeCell ref="AC65:AF65"/>
    <mergeCell ref="X66:AB66"/>
    <mergeCell ref="AC66:AF66"/>
    <mergeCell ref="C62:W66"/>
    <mergeCell ref="X62:AB62"/>
    <mergeCell ref="AC62:AF62"/>
    <mergeCell ref="BL62:BO62"/>
    <mergeCell ref="BG63:BK63"/>
    <mergeCell ref="AK69:AL69"/>
    <mergeCell ref="AM69:AN69"/>
    <mergeCell ref="AK62:AK66"/>
    <mergeCell ref="BJ58:BM59"/>
    <mergeCell ref="BN58:BO59"/>
    <mergeCell ref="B62:B66"/>
    <mergeCell ref="E67:G67"/>
    <mergeCell ref="H67:S67"/>
    <mergeCell ref="T67:AB67"/>
    <mergeCell ref="AN67:AP67"/>
    <mergeCell ref="AQ67:BB67"/>
    <mergeCell ref="BC67:BK67"/>
    <mergeCell ref="B69:C69"/>
    <mergeCell ref="D69:E69"/>
    <mergeCell ref="F69:AF69"/>
    <mergeCell ref="B75:G76"/>
    <mergeCell ref="H75:H76"/>
    <mergeCell ref="I75:L76"/>
    <mergeCell ref="M75:N76"/>
    <mergeCell ref="O75:T76"/>
    <mergeCell ref="U75:AF75"/>
    <mergeCell ref="AK75:AP76"/>
    <mergeCell ref="AQ75:AQ76"/>
    <mergeCell ref="AR75:AU76"/>
    <mergeCell ref="AV75:AW76"/>
    <mergeCell ref="AX75:BC76"/>
    <mergeCell ref="BD75:BO75"/>
    <mergeCell ref="BD76:BF76"/>
    <mergeCell ref="BG76:BI76"/>
    <mergeCell ref="BJ76:BM76"/>
    <mergeCell ref="BN76:BO76"/>
    <mergeCell ref="U76:W76"/>
    <mergeCell ref="X76:Z76"/>
    <mergeCell ref="AA76:AD76"/>
    <mergeCell ref="AE76:AF76"/>
    <mergeCell ref="BP58:BP59"/>
    <mergeCell ref="BQ58:BQ59"/>
    <mergeCell ref="B58:N59"/>
    <mergeCell ref="O58:T59"/>
    <mergeCell ref="U58:W59"/>
    <mergeCell ref="X58:Z59"/>
    <mergeCell ref="AA58:AD59"/>
    <mergeCell ref="AE58:AF59"/>
    <mergeCell ref="AG58:AG59"/>
    <mergeCell ref="AH58:AH59"/>
    <mergeCell ref="AK58:AW59"/>
    <mergeCell ref="AK57:AM57"/>
    <mergeCell ref="AN57:AP57"/>
    <mergeCell ref="AR57:AU57"/>
    <mergeCell ref="AV57:AW57"/>
    <mergeCell ref="AX57:BC57"/>
    <mergeCell ref="BD57:BF57"/>
    <mergeCell ref="BG57:BI57"/>
    <mergeCell ref="BJ57:BM57"/>
    <mergeCell ref="BN57:BO57"/>
    <mergeCell ref="B57:D57"/>
    <mergeCell ref="E57:G57"/>
    <mergeCell ref="I57:L57"/>
    <mergeCell ref="M57:N57"/>
    <mergeCell ref="O57:T57"/>
    <mergeCell ref="U57:W57"/>
    <mergeCell ref="X57:Z57"/>
    <mergeCell ref="AA57:AD57"/>
    <mergeCell ref="AE57:AF57"/>
    <mergeCell ref="AX58:BC59"/>
    <mergeCell ref="BD58:BF59"/>
    <mergeCell ref="BG58:BI59"/>
    <mergeCell ref="AK56:AM56"/>
    <mergeCell ref="AN56:AP56"/>
    <mergeCell ref="AR56:AU56"/>
    <mergeCell ref="AV56:AW56"/>
    <mergeCell ref="AX56:BC56"/>
    <mergeCell ref="BD56:BF56"/>
    <mergeCell ref="BG56:BI56"/>
    <mergeCell ref="BJ56:BM56"/>
    <mergeCell ref="BN56:BO56"/>
    <mergeCell ref="B56:D56"/>
    <mergeCell ref="E56:G56"/>
    <mergeCell ref="I56:L56"/>
    <mergeCell ref="M56:N56"/>
    <mergeCell ref="O56:T56"/>
    <mergeCell ref="U56:W56"/>
    <mergeCell ref="X56:Z56"/>
    <mergeCell ref="AA56:AD56"/>
    <mergeCell ref="AE56:AF56"/>
    <mergeCell ref="BD54:BF54"/>
    <mergeCell ref="BG54:BI54"/>
    <mergeCell ref="BJ54:BM54"/>
    <mergeCell ref="BN54:BO54"/>
    <mergeCell ref="B54:D54"/>
    <mergeCell ref="E54:G54"/>
    <mergeCell ref="I54:L54"/>
    <mergeCell ref="M54:N54"/>
    <mergeCell ref="O54:T54"/>
    <mergeCell ref="U54:W54"/>
    <mergeCell ref="X54:Z54"/>
    <mergeCell ref="AA54:AD54"/>
    <mergeCell ref="AE54:AF54"/>
    <mergeCell ref="AK55:AM55"/>
    <mergeCell ref="AN55:AP55"/>
    <mergeCell ref="AR55:AU55"/>
    <mergeCell ref="AV55:AW55"/>
    <mergeCell ref="AX55:BC55"/>
    <mergeCell ref="BD55:BF55"/>
    <mergeCell ref="BG55:BI55"/>
    <mergeCell ref="BJ55:BM55"/>
    <mergeCell ref="BN55:BO55"/>
    <mergeCell ref="B55:D55"/>
    <mergeCell ref="E55:G55"/>
    <mergeCell ref="I55:L55"/>
    <mergeCell ref="M55:N55"/>
    <mergeCell ref="O55:T55"/>
    <mergeCell ref="U55:W55"/>
    <mergeCell ref="X55:Z55"/>
    <mergeCell ref="AA55:AD55"/>
    <mergeCell ref="AE55:AF55"/>
    <mergeCell ref="B52:D52"/>
    <mergeCell ref="E52:G52"/>
    <mergeCell ref="I52:L52"/>
    <mergeCell ref="M52:N52"/>
    <mergeCell ref="O52:T52"/>
    <mergeCell ref="U52:W52"/>
    <mergeCell ref="X52:Z52"/>
    <mergeCell ref="AA52:AD52"/>
    <mergeCell ref="AE52:AF52"/>
    <mergeCell ref="AK53:AM53"/>
    <mergeCell ref="AN53:AP53"/>
    <mergeCell ref="AR53:AU53"/>
    <mergeCell ref="AV53:AW53"/>
    <mergeCell ref="AX53:BC53"/>
    <mergeCell ref="AK54:AM54"/>
    <mergeCell ref="AN54:AP54"/>
    <mergeCell ref="AR54:AU54"/>
    <mergeCell ref="AV54:AW54"/>
    <mergeCell ref="AX54:BC54"/>
    <mergeCell ref="AK52:AM52"/>
    <mergeCell ref="AN52:AP52"/>
    <mergeCell ref="AR52:AU52"/>
    <mergeCell ref="AV52:AW52"/>
    <mergeCell ref="AX52:BC52"/>
    <mergeCell ref="B48:D48"/>
    <mergeCell ref="BD53:BF53"/>
    <mergeCell ref="BG53:BI53"/>
    <mergeCell ref="AK51:AM51"/>
    <mergeCell ref="AN51:AP51"/>
    <mergeCell ref="AR51:AU51"/>
    <mergeCell ref="AV51:AW51"/>
    <mergeCell ref="AX51:BC51"/>
    <mergeCell ref="BD51:BF51"/>
    <mergeCell ref="BG51:BI51"/>
    <mergeCell ref="BJ51:BM51"/>
    <mergeCell ref="BN51:BO51"/>
    <mergeCell ref="B51:D51"/>
    <mergeCell ref="E51:G51"/>
    <mergeCell ref="I51:L51"/>
    <mergeCell ref="M51:N51"/>
    <mergeCell ref="O51:T51"/>
    <mergeCell ref="U51:W51"/>
    <mergeCell ref="X51:Z51"/>
    <mergeCell ref="AA51:AD51"/>
    <mergeCell ref="AE51:AF51"/>
    <mergeCell ref="BJ53:BM53"/>
    <mergeCell ref="BN53:BO53"/>
    <mergeCell ref="B53:D53"/>
    <mergeCell ref="E53:G53"/>
    <mergeCell ref="I53:L53"/>
    <mergeCell ref="M53:N53"/>
    <mergeCell ref="O53:T53"/>
    <mergeCell ref="U53:W53"/>
    <mergeCell ref="X53:Z53"/>
    <mergeCell ref="AA53:AD53"/>
    <mergeCell ref="AE53:AF53"/>
    <mergeCell ref="B50:D50"/>
    <mergeCell ref="E50:G50"/>
    <mergeCell ref="I50:L50"/>
    <mergeCell ref="M50:N50"/>
    <mergeCell ref="O50:T50"/>
    <mergeCell ref="U50:W50"/>
    <mergeCell ref="X50:Z50"/>
    <mergeCell ref="AA50:AD50"/>
    <mergeCell ref="AE50:AF50"/>
    <mergeCell ref="B49:D49"/>
    <mergeCell ref="E49:G49"/>
    <mergeCell ref="I49:L49"/>
    <mergeCell ref="M49:N49"/>
    <mergeCell ref="O49:T49"/>
    <mergeCell ref="U49:W49"/>
    <mergeCell ref="X49:Z49"/>
    <mergeCell ref="AA49:AD49"/>
    <mergeCell ref="AE49:AF49"/>
    <mergeCell ref="B46:D46"/>
    <mergeCell ref="E46:G46"/>
    <mergeCell ref="I46:L46"/>
    <mergeCell ref="M46:N46"/>
    <mergeCell ref="O46:T46"/>
    <mergeCell ref="U46:W46"/>
    <mergeCell ref="X46:Z46"/>
    <mergeCell ref="AA46:AD46"/>
    <mergeCell ref="AE46:AF46"/>
    <mergeCell ref="AE22:AF22"/>
    <mergeCell ref="U21:W21"/>
    <mergeCell ref="U23:W23"/>
    <mergeCell ref="AP39:AT39"/>
    <mergeCell ref="AE25:AF26"/>
    <mergeCell ref="O25:T26"/>
    <mergeCell ref="B25:N26"/>
    <mergeCell ref="B28:W28"/>
    <mergeCell ref="X28:AB28"/>
    <mergeCell ref="AC28:AF28"/>
    <mergeCell ref="C29:W33"/>
    <mergeCell ref="X29:AB29"/>
    <mergeCell ref="AC29:AF29"/>
    <mergeCell ref="X30:AB30"/>
    <mergeCell ref="AC30:AF30"/>
    <mergeCell ref="AP38:BO38"/>
    <mergeCell ref="AC31:AF31"/>
    <mergeCell ref="AK28:BF28"/>
    <mergeCell ref="BG28:BK28"/>
    <mergeCell ref="BL28:BO28"/>
    <mergeCell ref="AL29:BF33"/>
    <mergeCell ref="BG29:BK29"/>
    <mergeCell ref="BL29:BO29"/>
    <mergeCell ref="U47:W47"/>
    <mergeCell ref="AR44:AU44"/>
    <mergeCell ref="AV44:AW44"/>
    <mergeCell ref="AX44:BC44"/>
    <mergeCell ref="BD44:BF44"/>
    <mergeCell ref="BG44:BI44"/>
    <mergeCell ref="BJ44:BM44"/>
    <mergeCell ref="AE47:AF47"/>
    <mergeCell ref="AV47:AW47"/>
    <mergeCell ref="AV42:AW43"/>
    <mergeCell ref="AX42:BC43"/>
    <mergeCell ref="BD42:BO42"/>
    <mergeCell ref="BD43:BF43"/>
    <mergeCell ref="U43:W43"/>
    <mergeCell ref="X43:Z43"/>
    <mergeCell ref="AA43:AD43"/>
    <mergeCell ref="AE43:AF43"/>
    <mergeCell ref="BJ45:BM45"/>
    <mergeCell ref="X47:Z47"/>
    <mergeCell ref="AA47:AD47"/>
    <mergeCell ref="AR46:AU46"/>
    <mergeCell ref="AV46:AW46"/>
    <mergeCell ref="AN47:AP47"/>
    <mergeCell ref="AR47:AU47"/>
    <mergeCell ref="BD47:BF47"/>
    <mergeCell ref="BG47:BI47"/>
    <mergeCell ref="BJ47:BM47"/>
    <mergeCell ref="AK46:AM46"/>
    <mergeCell ref="AN46:AP46"/>
    <mergeCell ref="BN45:BO45"/>
    <mergeCell ref="BN46:BO46"/>
    <mergeCell ref="AK47:AM47"/>
    <mergeCell ref="E48:G48"/>
    <mergeCell ref="I48:L48"/>
    <mergeCell ref="M48:N48"/>
    <mergeCell ref="O48:T48"/>
    <mergeCell ref="U48:W48"/>
    <mergeCell ref="X48:Z48"/>
    <mergeCell ref="AA48:AD48"/>
    <mergeCell ref="AE48:AF48"/>
    <mergeCell ref="BN47:BO47"/>
    <mergeCell ref="B47:D47"/>
    <mergeCell ref="E47:G47"/>
    <mergeCell ref="AP37:BO37"/>
    <mergeCell ref="B38:F38"/>
    <mergeCell ref="G38:AF38"/>
    <mergeCell ref="AK38:AO38"/>
    <mergeCell ref="BN44:BO44"/>
    <mergeCell ref="AX48:BC48"/>
    <mergeCell ref="BD48:BF48"/>
    <mergeCell ref="B45:D45"/>
    <mergeCell ref="E45:G45"/>
    <mergeCell ref="I45:L45"/>
    <mergeCell ref="M45:N45"/>
    <mergeCell ref="O45:T45"/>
    <mergeCell ref="U45:W45"/>
    <mergeCell ref="X45:Z45"/>
    <mergeCell ref="AU39:AY39"/>
    <mergeCell ref="AZ39:BF39"/>
    <mergeCell ref="BG39:BJ39"/>
    <mergeCell ref="BG45:BI45"/>
    <mergeCell ref="I47:L47"/>
    <mergeCell ref="M47:N47"/>
    <mergeCell ref="O47:T47"/>
    <mergeCell ref="B44:D44"/>
    <mergeCell ref="E44:G44"/>
    <mergeCell ref="I44:L44"/>
    <mergeCell ref="M44:N44"/>
    <mergeCell ref="O44:T44"/>
    <mergeCell ref="U44:W44"/>
    <mergeCell ref="X44:Z44"/>
    <mergeCell ref="AA44:AD44"/>
    <mergeCell ref="AE44:AF44"/>
    <mergeCell ref="AK44:AM44"/>
    <mergeCell ref="AN44:AP44"/>
    <mergeCell ref="AK21:AM21"/>
    <mergeCell ref="AN21:AP21"/>
    <mergeCell ref="AN24:AP24"/>
    <mergeCell ref="B39:D40"/>
    <mergeCell ref="E39:F39"/>
    <mergeCell ref="B37:F37"/>
    <mergeCell ref="G37:AF37"/>
    <mergeCell ref="U25:W26"/>
    <mergeCell ref="AA25:AD26"/>
    <mergeCell ref="B29:B33"/>
    <mergeCell ref="B36:C36"/>
    <mergeCell ref="D36:E36"/>
    <mergeCell ref="F36:AF36"/>
    <mergeCell ref="AK36:AL36"/>
    <mergeCell ref="AM36:AN36"/>
    <mergeCell ref="AO36:BO36"/>
    <mergeCell ref="AK25:AW26"/>
    <mergeCell ref="AX25:BC26"/>
    <mergeCell ref="BD25:BF26"/>
    <mergeCell ref="BJ25:BM26"/>
    <mergeCell ref="BJ24:BM24"/>
    <mergeCell ref="BG20:BI20"/>
    <mergeCell ref="BJ20:BM20"/>
    <mergeCell ref="BN20:BO20"/>
    <mergeCell ref="AX23:BC23"/>
    <mergeCell ref="BD23:BF23"/>
    <mergeCell ref="BG23:BI23"/>
    <mergeCell ref="BJ23:BM23"/>
    <mergeCell ref="BN23:BO23"/>
    <mergeCell ref="AN19:AP19"/>
    <mergeCell ref="AX24:BC24"/>
    <mergeCell ref="BD24:BF24"/>
    <mergeCell ref="AK24:AM24"/>
    <mergeCell ref="AV17:AW17"/>
    <mergeCell ref="AX17:BC17"/>
    <mergeCell ref="BD17:BF17"/>
    <mergeCell ref="BG17:BI17"/>
    <mergeCell ref="BJ17:BM17"/>
    <mergeCell ref="BN17:BO17"/>
    <mergeCell ref="AR21:AU21"/>
    <mergeCell ref="AV21:AW21"/>
    <mergeCell ref="AX21:BC21"/>
    <mergeCell ref="BD21:BF21"/>
    <mergeCell ref="AK18:AM18"/>
    <mergeCell ref="AN18:AP18"/>
    <mergeCell ref="BJ19:BM19"/>
    <mergeCell ref="BN19:BO19"/>
    <mergeCell ref="AX20:BC20"/>
    <mergeCell ref="BG24:BI24"/>
    <mergeCell ref="BJ21:BM21"/>
    <mergeCell ref="BJ22:BM22"/>
    <mergeCell ref="AX18:BC18"/>
    <mergeCell ref="BD18:BF18"/>
    <mergeCell ref="BG7:BJ7"/>
    <mergeCell ref="BK7:BO7"/>
    <mergeCell ref="AK9:AP10"/>
    <mergeCell ref="BQ25:BQ26"/>
    <mergeCell ref="E34:G34"/>
    <mergeCell ref="H34:S34"/>
    <mergeCell ref="T34:AB34"/>
    <mergeCell ref="AN34:AP34"/>
    <mergeCell ref="AQ34:BB34"/>
    <mergeCell ref="BC34:BK34"/>
    <mergeCell ref="I9:L10"/>
    <mergeCell ref="G7:K7"/>
    <mergeCell ref="B9:G10"/>
    <mergeCell ref="U9:AF9"/>
    <mergeCell ref="I13:L13"/>
    <mergeCell ref="AA12:AD12"/>
    <mergeCell ref="I14:L14"/>
    <mergeCell ref="I12:L12"/>
    <mergeCell ref="AQ9:AQ10"/>
    <mergeCell ref="U24:W24"/>
    <mergeCell ref="AR22:AU22"/>
    <mergeCell ref="AV22:AW22"/>
    <mergeCell ref="AX22:BC22"/>
    <mergeCell ref="BD22:BF22"/>
    <mergeCell ref="BG22:BI22"/>
    <mergeCell ref="X19:Z19"/>
    <mergeCell ref="X18:Z18"/>
    <mergeCell ref="X17:Z17"/>
    <mergeCell ref="B18:D18"/>
    <mergeCell ref="B17:D17"/>
    <mergeCell ref="AE23:AF23"/>
    <mergeCell ref="O18:T18"/>
    <mergeCell ref="BK6:BO6"/>
    <mergeCell ref="AX11:BC11"/>
    <mergeCell ref="BD11:BF11"/>
    <mergeCell ref="AN14:AP14"/>
    <mergeCell ref="AR12:AU12"/>
    <mergeCell ref="AV12:AW12"/>
    <mergeCell ref="AV13:AW13"/>
    <mergeCell ref="AX13:BC13"/>
    <mergeCell ref="AV11:AW11"/>
    <mergeCell ref="AN22:AP22"/>
    <mergeCell ref="AR14:AU14"/>
    <mergeCell ref="AV14:AW14"/>
    <mergeCell ref="AX14:BC14"/>
    <mergeCell ref="AR9:AU10"/>
    <mergeCell ref="AV9:AW10"/>
    <mergeCell ref="AX9:BC10"/>
    <mergeCell ref="BD9:BO9"/>
    <mergeCell ref="BD10:BF10"/>
    <mergeCell ref="BG10:BI10"/>
    <mergeCell ref="BJ10:BM10"/>
    <mergeCell ref="BN10:BO10"/>
    <mergeCell ref="AN7:AO7"/>
    <mergeCell ref="AP7:AT7"/>
    <mergeCell ref="AN6:AO6"/>
    <mergeCell ref="AP6:AT6"/>
    <mergeCell ref="AU6:AY6"/>
    <mergeCell ref="AZ6:BF6"/>
    <mergeCell ref="AU7:AY7"/>
    <mergeCell ref="AZ7:BF7"/>
    <mergeCell ref="BN21:BO21"/>
    <mergeCell ref="AR18:AU18"/>
    <mergeCell ref="AR17:AU17"/>
    <mergeCell ref="T1:AB1"/>
    <mergeCell ref="H1:S1"/>
    <mergeCell ref="E1:G1"/>
    <mergeCell ref="Q6:W6"/>
    <mergeCell ref="Q7:W7"/>
    <mergeCell ref="AB6:AF6"/>
    <mergeCell ref="AB7:AF7"/>
    <mergeCell ref="X14:Z14"/>
    <mergeCell ref="X13:Z13"/>
    <mergeCell ref="X12:Z12"/>
    <mergeCell ref="X7:AA7"/>
    <mergeCell ref="L6:P6"/>
    <mergeCell ref="L7:P7"/>
    <mergeCell ref="O12:T12"/>
    <mergeCell ref="U12:W12"/>
    <mergeCell ref="AE14:AF14"/>
    <mergeCell ref="X6:AA6"/>
    <mergeCell ref="X10:Z10"/>
    <mergeCell ref="X11:Z11"/>
    <mergeCell ref="I11:L11"/>
    <mergeCell ref="B4:F4"/>
    <mergeCell ref="B5:F5"/>
    <mergeCell ref="B6:D7"/>
    <mergeCell ref="G5:AF5"/>
    <mergeCell ref="E7:F7"/>
    <mergeCell ref="E6:F6"/>
    <mergeCell ref="AN1:AP1"/>
    <mergeCell ref="AQ1:BB1"/>
    <mergeCell ref="BC1:BK1"/>
    <mergeCell ref="BG6:BJ6"/>
    <mergeCell ref="BG14:BI14"/>
    <mergeCell ref="BJ14:BM14"/>
    <mergeCell ref="BN14:BO14"/>
    <mergeCell ref="U10:W10"/>
    <mergeCell ref="O11:T11"/>
    <mergeCell ref="B12:D12"/>
    <mergeCell ref="B13:D13"/>
    <mergeCell ref="AA10:AD10"/>
    <mergeCell ref="AA11:AD11"/>
    <mergeCell ref="O9:T10"/>
    <mergeCell ref="AE10:AF10"/>
    <mergeCell ref="AE11:AF11"/>
    <mergeCell ref="BD13:BF13"/>
    <mergeCell ref="BG13:BI13"/>
    <mergeCell ref="BJ13:BM13"/>
    <mergeCell ref="BN13:BO13"/>
    <mergeCell ref="BG11:BI11"/>
    <mergeCell ref="BJ11:BM11"/>
    <mergeCell ref="BN11:BO11"/>
    <mergeCell ref="AR11:AU11"/>
    <mergeCell ref="AX12:BC12"/>
    <mergeCell ref="BG12:BI12"/>
    <mergeCell ref="BJ12:BM12"/>
    <mergeCell ref="BN12:BO12"/>
    <mergeCell ref="E12:G12"/>
    <mergeCell ref="B3:C3"/>
    <mergeCell ref="D3:E3"/>
    <mergeCell ref="F3:AF3"/>
    <mergeCell ref="B20:D20"/>
    <mergeCell ref="E24:G24"/>
    <mergeCell ref="E23:G23"/>
    <mergeCell ref="E22:G22"/>
    <mergeCell ref="E21:G21"/>
    <mergeCell ref="E20:G20"/>
    <mergeCell ref="B23:D23"/>
    <mergeCell ref="B24:D24"/>
    <mergeCell ref="I22:L22"/>
    <mergeCell ref="I21:L21"/>
    <mergeCell ref="X20:Z20"/>
    <mergeCell ref="U18:W18"/>
    <mergeCell ref="O19:T19"/>
    <mergeCell ref="AA24:AD24"/>
    <mergeCell ref="I19:L19"/>
    <mergeCell ref="U22:W22"/>
    <mergeCell ref="AA22:AD22"/>
    <mergeCell ref="O24:T24"/>
    <mergeCell ref="O23:T23"/>
    <mergeCell ref="O22:T22"/>
    <mergeCell ref="BD14:BF14"/>
    <mergeCell ref="U15:W15"/>
    <mergeCell ref="AA16:AD16"/>
    <mergeCell ref="AE15:AF15"/>
    <mergeCell ref="AE16:AF16"/>
    <mergeCell ref="AK12:AM12"/>
    <mergeCell ref="AN12:AP12"/>
    <mergeCell ref="U19:W19"/>
    <mergeCell ref="G4:AF4"/>
    <mergeCell ref="H9:H10"/>
    <mergeCell ref="M15:N15"/>
    <mergeCell ref="AA20:AD20"/>
    <mergeCell ref="AA21:AD21"/>
    <mergeCell ref="AR23:AU23"/>
    <mergeCell ref="AV23:AW23"/>
    <mergeCell ref="AR15:AU15"/>
    <mergeCell ref="AV15:AW15"/>
    <mergeCell ref="AX15:BC15"/>
    <mergeCell ref="BD15:BF15"/>
    <mergeCell ref="BD12:BF12"/>
    <mergeCell ref="M12:N12"/>
    <mergeCell ref="M11:N11"/>
    <mergeCell ref="G6:K6"/>
    <mergeCell ref="E19:G19"/>
    <mergeCell ref="M17:N17"/>
    <mergeCell ref="AR19:AU19"/>
    <mergeCell ref="AV19:AW19"/>
    <mergeCell ref="AK13:AM13"/>
    <mergeCell ref="AN13:AP13"/>
    <mergeCell ref="AR13:AU13"/>
    <mergeCell ref="AK22:AM22"/>
    <mergeCell ref="O17:T17"/>
    <mergeCell ref="AK14:AM14"/>
    <mergeCell ref="B14:D14"/>
    <mergeCell ref="AK11:AM11"/>
    <mergeCell ref="AN11:AP11"/>
    <mergeCell ref="M9:N10"/>
    <mergeCell ref="AA14:AD14"/>
    <mergeCell ref="AE12:AF12"/>
    <mergeCell ref="AE13:AF13"/>
    <mergeCell ref="E11:G11"/>
    <mergeCell ref="O14:T14"/>
    <mergeCell ref="AA13:AD13"/>
    <mergeCell ref="O13:T13"/>
    <mergeCell ref="U14:W14"/>
    <mergeCell ref="U13:W13"/>
    <mergeCell ref="M14:N14"/>
    <mergeCell ref="M13:N13"/>
    <mergeCell ref="AK6:AM7"/>
    <mergeCell ref="AK3:AL3"/>
    <mergeCell ref="AM3:AN3"/>
    <mergeCell ref="AO3:BO3"/>
    <mergeCell ref="AK4:AO4"/>
    <mergeCell ref="AP4:BO4"/>
    <mergeCell ref="AK5:AO5"/>
    <mergeCell ref="AP5:BO5"/>
    <mergeCell ref="X24:Z24"/>
    <mergeCell ref="X23:Z23"/>
    <mergeCell ref="X22:Z22"/>
    <mergeCell ref="X21:Z21"/>
    <mergeCell ref="M24:N24"/>
    <mergeCell ref="AE20:AF20"/>
    <mergeCell ref="AE21:AF21"/>
    <mergeCell ref="B21:D21"/>
    <mergeCell ref="I24:L24"/>
    <mergeCell ref="I23:L23"/>
    <mergeCell ref="AK15:AM15"/>
    <mergeCell ref="M23:N23"/>
    <mergeCell ref="M22:N22"/>
    <mergeCell ref="I20:L20"/>
    <mergeCell ref="M16:N16"/>
    <mergeCell ref="B22:D22"/>
    <mergeCell ref="M18:N18"/>
    <mergeCell ref="M19:N19"/>
    <mergeCell ref="M20:N20"/>
    <mergeCell ref="M21:N21"/>
    <mergeCell ref="AA15:AD15"/>
    <mergeCell ref="X15:Z15"/>
    <mergeCell ref="O15:T15"/>
    <mergeCell ref="AA19:AD19"/>
    <mergeCell ref="X16:Z16"/>
    <mergeCell ref="AE18:AF18"/>
    <mergeCell ref="O21:T21"/>
    <mergeCell ref="O20:T20"/>
    <mergeCell ref="AA23:AD23"/>
    <mergeCell ref="AA18:AD18"/>
    <mergeCell ref="AE19:AF19"/>
    <mergeCell ref="E18:G18"/>
    <mergeCell ref="U17:W17"/>
    <mergeCell ref="U16:W16"/>
    <mergeCell ref="AN15:AP15"/>
    <mergeCell ref="AK17:AM17"/>
    <mergeCell ref="AN17:AP17"/>
    <mergeCell ref="AK19:AM19"/>
    <mergeCell ref="AR24:AU24"/>
    <mergeCell ref="AV24:AW24"/>
    <mergeCell ref="AA45:AD45"/>
    <mergeCell ref="AE45:AF45"/>
    <mergeCell ref="AK20:AM20"/>
    <mergeCell ref="AN20:AP20"/>
    <mergeCell ref="AR20:AU20"/>
    <mergeCell ref="AV20:AW20"/>
    <mergeCell ref="U20:W20"/>
    <mergeCell ref="I15:L15"/>
    <mergeCell ref="AV18:AW18"/>
    <mergeCell ref="BP25:BP26"/>
    <mergeCell ref="X63:AB63"/>
    <mergeCell ref="U11:W11"/>
    <mergeCell ref="X32:AB32"/>
    <mergeCell ref="AC32:AF32"/>
    <mergeCell ref="X33:AB33"/>
    <mergeCell ref="AC33:AF33"/>
    <mergeCell ref="B61:W61"/>
    <mergeCell ref="X61:AB61"/>
    <mergeCell ref="AC61:AF61"/>
    <mergeCell ref="L39:P39"/>
    <mergeCell ref="Q39:W39"/>
    <mergeCell ref="B11:D11"/>
    <mergeCell ref="E17:G17"/>
    <mergeCell ref="E16:G16"/>
    <mergeCell ref="E15:G15"/>
    <mergeCell ref="E14:G14"/>
    <mergeCell ref="E13:G13"/>
    <mergeCell ref="B19:D19"/>
    <mergeCell ref="BG43:BI43"/>
    <mergeCell ref="BJ43:BM43"/>
    <mergeCell ref="AE24:AF24"/>
    <mergeCell ref="AK16:AM16"/>
    <mergeCell ref="AN16:AP16"/>
    <mergeCell ref="AR16:AU16"/>
    <mergeCell ref="AV16:AW16"/>
    <mergeCell ref="AX16:BC16"/>
    <mergeCell ref="BD16:BF16"/>
    <mergeCell ref="BG16:BI16"/>
    <mergeCell ref="BJ16:BM16"/>
    <mergeCell ref="BN16:BO16"/>
    <mergeCell ref="BG25:BI26"/>
    <mergeCell ref="BG18:BI18"/>
    <mergeCell ref="BJ18:BM18"/>
    <mergeCell ref="BN18:BO18"/>
    <mergeCell ref="BD77:BF77"/>
    <mergeCell ref="BG77:BI77"/>
    <mergeCell ref="AK78:AM78"/>
    <mergeCell ref="AN78:AP78"/>
    <mergeCell ref="AR78:AU78"/>
    <mergeCell ref="BN77:BO77"/>
    <mergeCell ref="AK77:AM77"/>
    <mergeCell ref="AN77:AP77"/>
    <mergeCell ref="AR77:AU77"/>
    <mergeCell ref="AV77:AW77"/>
    <mergeCell ref="BJ77:BM77"/>
    <mergeCell ref="BG78:BI78"/>
    <mergeCell ref="BJ78:BM78"/>
    <mergeCell ref="BN78:BO78"/>
    <mergeCell ref="AK48:AM48"/>
    <mergeCell ref="AN48:AP48"/>
    <mergeCell ref="AR48:AU48"/>
    <mergeCell ref="AV48:AW48"/>
    <mergeCell ref="BJ48:BM48"/>
    <mergeCell ref="BG48:BI48"/>
    <mergeCell ref="AX19:BC19"/>
    <mergeCell ref="BD19:BF19"/>
    <mergeCell ref="BG19:BI19"/>
    <mergeCell ref="BD20:BF20"/>
    <mergeCell ref="BN48:BO48"/>
    <mergeCell ref="BG30:BK30"/>
    <mergeCell ref="BL30:BO30"/>
    <mergeCell ref="BG31:BK31"/>
    <mergeCell ref="BL31:BO31"/>
    <mergeCell ref="B16:D16"/>
    <mergeCell ref="B15:D15"/>
    <mergeCell ref="BN43:BO43"/>
    <mergeCell ref="B42:G43"/>
    <mergeCell ref="H42:H43"/>
    <mergeCell ref="I42:L43"/>
    <mergeCell ref="M42:N43"/>
    <mergeCell ref="O42:T43"/>
    <mergeCell ref="U42:AF42"/>
    <mergeCell ref="AK42:AP43"/>
    <mergeCell ref="AQ42:AQ43"/>
    <mergeCell ref="AH25:AH26"/>
    <mergeCell ref="AG25:AG26"/>
    <mergeCell ref="O16:T16"/>
    <mergeCell ref="AK29:AK33"/>
    <mergeCell ref="AA17:AD17"/>
    <mergeCell ref="AE17:AF17"/>
    <mergeCell ref="X25:Z26"/>
    <mergeCell ref="I18:L18"/>
    <mergeCell ref="I17:L17"/>
    <mergeCell ref="I16:L16"/>
    <mergeCell ref="AR42:AU43"/>
    <mergeCell ref="BG15:BI15"/>
    <mergeCell ref="BJ15:BM15"/>
    <mergeCell ref="BN15:BO15"/>
    <mergeCell ref="X31:AB31"/>
    <mergeCell ref="BN25:BO26"/>
    <mergeCell ref="BG21:BI21"/>
    <mergeCell ref="BN24:BO24"/>
    <mergeCell ref="AK23:AM23"/>
    <mergeCell ref="AN23:AP23"/>
    <mergeCell ref="BN22:BO22"/>
    <mergeCell ref="B72:D73"/>
    <mergeCell ref="E72:F72"/>
    <mergeCell ref="G72:K72"/>
    <mergeCell ref="L72:P72"/>
    <mergeCell ref="Q72:W72"/>
    <mergeCell ref="X72:AA72"/>
    <mergeCell ref="AB72:AF72"/>
    <mergeCell ref="AK72:AM73"/>
    <mergeCell ref="AN72:AO72"/>
    <mergeCell ref="AP72:AT72"/>
    <mergeCell ref="AU72:AY72"/>
    <mergeCell ref="AZ72:BF72"/>
    <mergeCell ref="BG72:BJ72"/>
    <mergeCell ref="BK72:BO72"/>
    <mergeCell ref="X73:AA73"/>
    <mergeCell ref="AB73:AF73"/>
    <mergeCell ref="AN73:AO73"/>
    <mergeCell ref="AP73:AT73"/>
    <mergeCell ref="AU73:AY73"/>
    <mergeCell ref="AZ73:BF73"/>
    <mergeCell ref="E73:F73"/>
    <mergeCell ref="G73:K73"/>
    <mergeCell ref="L73:P73"/>
    <mergeCell ref="Q73:W73"/>
    <mergeCell ref="I77:L77"/>
    <mergeCell ref="M77:N77"/>
    <mergeCell ref="O77:T77"/>
    <mergeCell ref="U77:W77"/>
    <mergeCell ref="B102:C102"/>
    <mergeCell ref="BD109:BF109"/>
    <mergeCell ref="AZ106:BF106"/>
    <mergeCell ref="AB106:AF106"/>
    <mergeCell ref="AE110:AF110"/>
    <mergeCell ref="AQ100:BB100"/>
    <mergeCell ref="BC100:BK100"/>
    <mergeCell ref="BG94:BK94"/>
    <mergeCell ref="BL94:BO94"/>
    <mergeCell ref="O88:T88"/>
    <mergeCell ref="BG89:BI89"/>
    <mergeCell ref="BJ89:BM89"/>
    <mergeCell ref="B77:D77"/>
    <mergeCell ref="E77:G77"/>
    <mergeCell ref="BN90:BO90"/>
    <mergeCell ref="AR90:AU90"/>
    <mergeCell ref="AV90:AW90"/>
    <mergeCell ref="AX90:BC90"/>
    <mergeCell ref="AA78:AD78"/>
    <mergeCell ref="AE78:AF78"/>
    <mergeCell ref="AK79:AM79"/>
    <mergeCell ref="BD88:BF88"/>
    <mergeCell ref="X77:Z77"/>
    <mergeCell ref="AA77:AD77"/>
    <mergeCell ref="AE77:AF77"/>
    <mergeCell ref="AV78:AW78"/>
    <mergeCell ref="AX78:BC78"/>
    <mergeCell ref="BD78:BF78"/>
    <mergeCell ref="BJ91:BM92"/>
    <mergeCell ref="AK95:AK99"/>
    <mergeCell ref="BG98:BK98"/>
    <mergeCell ref="BG88:BI88"/>
    <mergeCell ref="M90:N90"/>
    <mergeCell ref="X96:AB96"/>
    <mergeCell ref="AC99:AF99"/>
    <mergeCell ref="AC94:AF94"/>
    <mergeCell ref="X79:Z79"/>
    <mergeCell ref="AA79:AD79"/>
    <mergeCell ref="BG73:BJ73"/>
    <mergeCell ref="BK73:BO73"/>
    <mergeCell ref="AX77:BC77"/>
    <mergeCell ref="BJ116:BM116"/>
    <mergeCell ref="AK112:AM112"/>
    <mergeCell ref="AN112:AP112"/>
    <mergeCell ref="B103:F103"/>
    <mergeCell ref="G103:AF103"/>
    <mergeCell ref="B110:D110"/>
    <mergeCell ref="E110:G110"/>
    <mergeCell ref="BJ113:BM113"/>
    <mergeCell ref="BN113:BO113"/>
    <mergeCell ref="BN114:BO114"/>
    <mergeCell ref="AK115:AM115"/>
    <mergeCell ref="AN115:AP115"/>
    <mergeCell ref="AV112:AW112"/>
    <mergeCell ref="AX112:BC112"/>
    <mergeCell ref="BD112:BF112"/>
    <mergeCell ref="BD115:BF115"/>
    <mergeCell ref="BG115:BI115"/>
    <mergeCell ref="BJ115:BM115"/>
    <mergeCell ref="AK114:AM114"/>
    <mergeCell ref="B78:D78"/>
    <mergeCell ref="U109:W109"/>
    <mergeCell ref="X109:Z109"/>
    <mergeCell ref="BP91:BP92"/>
    <mergeCell ref="BQ91:BQ92"/>
    <mergeCell ref="B104:F104"/>
    <mergeCell ref="G104:AF104"/>
    <mergeCell ref="AK104:AO104"/>
    <mergeCell ref="AP104:BO104"/>
    <mergeCell ref="B105:D106"/>
    <mergeCell ref="E105:F105"/>
    <mergeCell ref="G105:K105"/>
    <mergeCell ref="L105:P105"/>
    <mergeCell ref="Q105:W105"/>
    <mergeCell ref="X105:AA105"/>
    <mergeCell ref="AB105:AF105"/>
    <mergeCell ref="AK105:AM106"/>
    <mergeCell ref="AN105:AO105"/>
    <mergeCell ref="AP105:AT105"/>
    <mergeCell ref="AU105:AY105"/>
    <mergeCell ref="AZ105:BF105"/>
    <mergeCell ref="BG105:BJ105"/>
    <mergeCell ref="BK105:BO105"/>
    <mergeCell ref="E106:F106"/>
    <mergeCell ref="G106:K106"/>
    <mergeCell ref="L106:P106"/>
    <mergeCell ref="Q106:W106"/>
    <mergeCell ref="X106:AA106"/>
    <mergeCell ref="AP106:AT106"/>
    <mergeCell ref="BK106:BO106"/>
    <mergeCell ref="BL98:BO98"/>
    <mergeCell ref="BG99:BK99"/>
    <mergeCell ref="BL99:BO99"/>
    <mergeCell ref="D102:E102"/>
    <mergeCell ref="F102:AF102"/>
    <mergeCell ref="AU106:AY106"/>
    <mergeCell ref="AN106:AO106"/>
    <mergeCell ref="AR112:AU112"/>
    <mergeCell ref="BN112:BO112"/>
    <mergeCell ref="BD114:BF114"/>
    <mergeCell ref="BG114:BI114"/>
    <mergeCell ref="BJ114:BM114"/>
    <mergeCell ref="B108:G109"/>
    <mergeCell ref="H108:H109"/>
    <mergeCell ref="I108:L109"/>
    <mergeCell ref="M108:N109"/>
    <mergeCell ref="O108:T109"/>
    <mergeCell ref="U108:AF108"/>
    <mergeCell ref="AK108:AP109"/>
    <mergeCell ref="AQ108:AQ109"/>
    <mergeCell ref="AV108:AW109"/>
    <mergeCell ref="AX108:BC109"/>
    <mergeCell ref="BG106:BJ106"/>
    <mergeCell ref="AR108:AU109"/>
    <mergeCell ref="BD108:BO108"/>
    <mergeCell ref="AK111:AM111"/>
    <mergeCell ref="AN111:AP111"/>
    <mergeCell ref="AR111:AU111"/>
    <mergeCell ref="AV111:AW111"/>
    <mergeCell ref="AX111:BC111"/>
    <mergeCell ref="AA109:AD109"/>
    <mergeCell ref="AE109:AF109"/>
    <mergeCell ref="AK110:AM110"/>
    <mergeCell ref="AN110:AP110"/>
    <mergeCell ref="I118:L118"/>
    <mergeCell ref="M118:N118"/>
    <mergeCell ref="O118:T118"/>
    <mergeCell ref="U118:W118"/>
    <mergeCell ref="X118:Z118"/>
    <mergeCell ref="AA118:AD118"/>
    <mergeCell ref="AE118:AF118"/>
    <mergeCell ref="AK118:AM118"/>
    <mergeCell ref="AN118:AP118"/>
    <mergeCell ref="AR118:AU118"/>
    <mergeCell ref="AV118:AW118"/>
    <mergeCell ref="AX118:BC118"/>
    <mergeCell ref="U113:W113"/>
    <mergeCell ref="X113:Z113"/>
    <mergeCell ref="AA113:AD113"/>
    <mergeCell ref="AE113:AF113"/>
    <mergeCell ref="E117:G117"/>
    <mergeCell ref="I117:L117"/>
    <mergeCell ref="AA117:AD117"/>
    <mergeCell ref="AE117:AF117"/>
    <mergeCell ref="AK117:AM117"/>
    <mergeCell ref="AN117:AP117"/>
    <mergeCell ref="AR117:AU117"/>
    <mergeCell ref="AV117:AW117"/>
    <mergeCell ref="BG112:BI112"/>
    <mergeCell ref="BJ112:BM112"/>
    <mergeCell ref="M113:N113"/>
    <mergeCell ref="AV116:AW116"/>
    <mergeCell ref="AX116:BC116"/>
    <mergeCell ref="BJ118:BM118"/>
    <mergeCell ref="BN118:BO118"/>
    <mergeCell ref="M117:N117"/>
    <mergeCell ref="O117:T117"/>
    <mergeCell ref="U117:W117"/>
    <mergeCell ref="X117:Z117"/>
    <mergeCell ref="O113:T113"/>
    <mergeCell ref="BD118:BF118"/>
    <mergeCell ref="BG118:BI118"/>
    <mergeCell ref="AK113:AM113"/>
    <mergeCell ref="AN114:AP114"/>
    <mergeCell ref="AR114:AU114"/>
    <mergeCell ref="AV114:AW114"/>
    <mergeCell ref="AX114:BC114"/>
    <mergeCell ref="AR115:AU115"/>
    <mergeCell ref="AV115:AW115"/>
    <mergeCell ref="AX115:BC115"/>
    <mergeCell ref="O114:T114"/>
    <mergeCell ref="U114:W114"/>
    <mergeCell ref="X114:Z114"/>
    <mergeCell ref="AA114:AD114"/>
    <mergeCell ref="AE114:AF114"/>
    <mergeCell ref="AX117:BC117"/>
    <mergeCell ref="AN113:AP113"/>
    <mergeCell ref="AR113:AU113"/>
    <mergeCell ref="AV113:AW113"/>
    <mergeCell ref="AX113:BC113"/>
    <mergeCell ref="BG111:BI111"/>
    <mergeCell ref="BJ111:BM111"/>
    <mergeCell ref="BN111:BO111"/>
    <mergeCell ref="BG109:BI109"/>
    <mergeCell ref="BJ109:BM109"/>
    <mergeCell ref="BN109:BO109"/>
    <mergeCell ref="BN110:BO110"/>
    <mergeCell ref="I111:L111"/>
    <mergeCell ref="M111:N111"/>
    <mergeCell ref="O111:T111"/>
    <mergeCell ref="U111:W111"/>
    <mergeCell ref="I110:L110"/>
    <mergeCell ref="M110:N110"/>
    <mergeCell ref="X111:Z111"/>
    <mergeCell ref="BD110:BF110"/>
    <mergeCell ref="BG110:BI110"/>
    <mergeCell ref="BJ110:BM110"/>
    <mergeCell ref="AA111:AD111"/>
    <mergeCell ref="AE111:AF111"/>
    <mergeCell ref="BD111:BF111"/>
    <mergeCell ref="AR110:AU110"/>
    <mergeCell ref="AV110:AW110"/>
    <mergeCell ref="AX110:BC110"/>
    <mergeCell ref="BD113:BF113"/>
    <mergeCell ref="BG113:BI113"/>
    <mergeCell ref="BD116:BF116"/>
    <mergeCell ref="BG116:BI116"/>
    <mergeCell ref="B114:D114"/>
    <mergeCell ref="E114:G114"/>
    <mergeCell ref="I114:L114"/>
    <mergeCell ref="M114:N114"/>
    <mergeCell ref="BN116:BO116"/>
    <mergeCell ref="BJ121:BM121"/>
    <mergeCell ref="BN121:BO121"/>
    <mergeCell ref="BN119:BO119"/>
    <mergeCell ref="BD117:BF117"/>
    <mergeCell ref="BG117:BI117"/>
    <mergeCell ref="BJ117:BM117"/>
    <mergeCell ref="BN117:BO117"/>
    <mergeCell ref="B121:D121"/>
    <mergeCell ref="I121:L121"/>
    <mergeCell ref="M121:N121"/>
    <mergeCell ref="AR120:AU120"/>
    <mergeCell ref="AV120:AW120"/>
    <mergeCell ref="AX120:BC120"/>
    <mergeCell ref="BD120:BF120"/>
    <mergeCell ref="BJ120:BM120"/>
    <mergeCell ref="X119:Z119"/>
    <mergeCell ref="BJ119:BM119"/>
    <mergeCell ref="BN120:BO120"/>
    <mergeCell ref="B113:D113"/>
    <mergeCell ref="E113:G113"/>
    <mergeCell ref="I113:L113"/>
    <mergeCell ref="B118:D118"/>
    <mergeCell ref="E118:G118"/>
    <mergeCell ref="AK127:BF127"/>
    <mergeCell ref="BL127:BO127"/>
    <mergeCell ref="BL128:BO128"/>
    <mergeCell ref="B141:G142"/>
    <mergeCell ref="H141:H142"/>
    <mergeCell ref="I141:L142"/>
    <mergeCell ref="M141:N142"/>
    <mergeCell ref="BP124:BP125"/>
    <mergeCell ref="BQ124:BQ125"/>
    <mergeCell ref="B124:N125"/>
    <mergeCell ref="O124:T125"/>
    <mergeCell ref="U124:W125"/>
    <mergeCell ref="X124:Z125"/>
    <mergeCell ref="AA124:AD125"/>
    <mergeCell ref="AE124:AF125"/>
    <mergeCell ref="AG124:AG125"/>
    <mergeCell ref="AH124:AH125"/>
    <mergeCell ref="AK124:AW125"/>
    <mergeCell ref="AX124:BC125"/>
    <mergeCell ref="BD124:BF125"/>
    <mergeCell ref="BG124:BI125"/>
    <mergeCell ref="BJ124:BM125"/>
    <mergeCell ref="BN124:BO125"/>
    <mergeCell ref="B128:B132"/>
    <mergeCell ref="AK128:AK132"/>
    <mergeCell ref="AN133:AP133"/>
    <mergeCell ref="BG128:BK128"/>
    <mergeCell ref="G137:AF137"/>
    <mergeCell ref="BL130:BO130"/>
    <mergeCell ref="BG131:BK131"/>
    <mergeCell ref="BG139:BJ139"/>
    <mergeCell ref="BK139:BO139"/>
    <mergeCell ref="AV145:AW145"/>
    <mergeCell ref="AX145:BC145"/>
    <mergeCell ref="BD145:BF145"/>
    <mergeCell ref="BG145:BI145"/>
    <mergeCell ref="BJ145:BM145"/>
    <mergeCell ref="BN145:BO145"/>
    <mergeCell ref="B147:D147"/>
    <mergeCell ref="E147:G147"/>
    <mergeCell ref="I147:L147"/>
    <mergeCell ref="M147:N147"/>
    <mergeCell ref="O147:T147"/>
    <mergeCell ref="U147:W147"/>
    <mergeCell ref="X147:Z147"/>
    <mergeCell ref="AA147:AD147"/>
    <mergeCell ref="AE147:AF147"/>
    <mergeCell ref="AK147:AM147"/>
    <mergeCell ref="AN147:AP147"/>
    <mergeCell ref="AR147:AU147"/>
    <mergeCell ref="AV147:AW147"/>
    <mergeCell ref="AX147:BC147"/>
    <mergeCell ref="BD147:BF147"/>
    <mergeCell ref="BG147:BI147"/>
    <mergeCell ref="BJ147:BM147"/>
    <mergeCell ref="BN147:BO147"/>
    <mergeCell ref="B146:D146"/>
    <mergeCell ref="E146:G146"/>
    <mergeCell ref="I146:L146"/>
    <mergeCell ref="M146:N146"/>
    <mergeCell ref="O146:T146"/>
    <mergeCell ref="B145:D145"/>
    <mergeCell ref="E145:G145"/>
    <mergeCell ref="I145:L145"/>
    <mergeCell ref="U146:W146"/>
    <mergeCell ref="X146:Z146"/>
    <mergeCell ref="AA146:AD146"/>
    <mergeCell ref="AN151:AP151"/>
    <mergeCell ref="AR151:AU151"/>
    <mergeCell ref="I151:L151"/>
    <mergeCell ref="M151:N151"/>
    <mergeCell ref="X151:Z151"/>
    <mergeCell ref="AA151:AD151"/>
    <mergeCell ref="AV151:AW151"/>
    <mergeCell ref="B148:D148"/>
    <mergeCell ref="E148:G148"/>
    <mergeCell ref="I148:L148"/>
    <mergeCell ref="M148:N148"/>
    <mergeCell ref="O148:T148"/>
    <mergeCell ref="U148:W148"/>
    <mergeCell ref="X148:Z148"/>
    <mergeCell ref="AA148:AD148"/>
    <mergeCell ref="AE148:AF148"/>
    <mergeCell ref="AK148:AM148"/>
    <mergeCell ref="AN148:AP148"/>
    <mergeCell ref="AR148:AU148"/>
    <mergeCell ref="AV148:AW148"/>
    <mergeCell ref="B149:D149"/>
    <mergeCell ref="E149:G149"/>
    <mergeCell ref="I149:L149"/>
    <mergeCell ref="B151:D151"/>
    <mergeCell ref="AE149:AF149"/>
    <mergeCell ref="AK149:AM149"/>
    <mergeCell ref="AN149:AP149"/>
    <mergeCell ref="AE151:AF151"/>
    <mergeCell ref="AK151:AM151"/>
    <mergeCell ref="AE146:AF146"/>
    <mergeCell ref="AK146:AM146"/>
    <mergeCell ref="AN146:AP146"/>
    <mergeCell ref="BG146:BI146"/>
    <mergeCell ref="BJ146:BM146"/>
    <mergeCell ref="BN149:BO149"/>
    <mergeCell ref="AR149:AU149"/>
    <mergeCell ref="AV149:AW149"/>
    <mergeCell ref="AX149:BC149"/>
    <mergeCell ref="BD149:BF149"/>
    <mergeCell ref="BG149:BI149"/>
    <mergeCell ref="BJ149:BM149"/>
    <mergeCell ref="AA152:AD152"/>
    <mergeCell ref="AE152:AF152"/>
    <mergeCell ref="AK152:AM152"/>
    <mergeCell ref="AN152:AP152"/>
    <mergeCell ref="AR152:AU152"/>
    <mergeCell ref="AV152:AW152"/>
    <mergeCell ref="AR146:AU146"/>
    <mergeCell ref="BN146:BO146"/>
    <mergeCell ref="AX148:BC148"/>
    <mergeCell ref="BD148:BF148"/>
    <mergeCell ref="BG148:BI148"/>
    <mergeCell ref="AX151:BC151"/>
    <mergeCell ref="BD151:BF151"/>
    <mergeCell ref="BD154:BF154"/>
    <mergeCell ref="M149:N149"/>
    <mergeCell ref="O149:T149"/>
    <mergeCell ref="U149:W149"/>
    <mergeCell ref="X149:Z149"/>
    <mergeCell ref="AA149:AD149"/>
    <mergeCell ref="BN153:BO153"/>
    <mergeCell ref="B150:D150"/>
    <mergeCell ref="I150:L150"/>
    <mergeCell ref="M150:N150"/>
    <mergeCell ref="O150:T150"/>
    <mergeCell ref="U150:W150"/>
    <mergeCell ref="X150:Z150"/>
    <mergeCell ref="AA150:AD150"/>
    <mergeCell ref="AE150:AF150"/>
    <mergeCell ref="AK150:AM150"/>
    <mergeCell ref="AR150:AU150"/>
    <mergeCell ref="AV150:AW150"/>
    <mergeCell ref="AX150:BC150"/>
    <mergeCell ref="BD150:BF150"/>
    <mergeCell ref="BG150:BI150"/>
    <mergeCell ref="BJ150:BM150"/>
    <mergeCell ref="E150:G150"/>
    <mergeCell ref="AN150:AP150"/>
    <mergeCell ref="O151:T151"/>
    <mergeCell ref="U151:W151"/>
    <mergeCell ref="BD152:BF152"/>
    <mergeCell ref="O153:T153"/>
    <mergeCell ref="E151:G151"/>
    <mergeCell ref="AX153:BC153"/>
    <mergeCell ref="AX152:BC152"/>
    <mergeCell ref="BJ152:BM152"/>
    <mergeCell ref="BD155:BF155"/>
    <mergeCell ref="BP157:BP158"/>
    <mergeCell ref="BQ157:BQ158"/>
    <mergeCell ref="BN155:BO155"/>
    <mergeCell ref="AA157:AD158"/>
    <mergeCell ref="AE157:AF158"/>
    <mergeCell ref="BG156:BI156"/>
    <mergeCell ref="B155:D155"/>
    <mergeCell ref="E155:G155"/>
    <mergeCell ref="I155:L155"/>
    <mergeCell ref="M155:N155"/>
    <mergeCell ref="BG157:BI158"/>
    <mergeCell ref="BJ157:BM158"/>
    <mergeCell ref="B153:D153"/>
    <mergeCell ref="E153:G153"/>
    <mergeCell ref="I153:L153"/>
    <mergeCell ref="M153:N153"/>
    <mergeCell ref="BJ154:BM154"/>
    <mergeCell ref="AR153:AU153"/>
    <mergeCell ref="AV153:AW153"/>
    <mergeCell ref="U153:W153"/>
    <mergeCell ref="AK155:AM155"/>
    <mergeCell ref="AN155:AP155"/>
    <mergeCell ref="AR155:AU155"/>
    <mergeCell ref="AV155:AW155"/>
    <mergeCell ref="AX155:BC155"/>
    <mergeCell ref="BG155:BI155"/>
    <mergeCell ref="BJ155:BM155"/>
    <mergeCell ref="BD153:BF153"/>
    <mergeCell ref="AR154:AU154"/>
    <mergeCell ref="AV154:AW154"/>
    <mergeCell ref="AX154:BC154"/>
    <mergeCell ref="B152:D152"/>
    <mergeCell ref="E152:G152"/>
    <mergeCell ref="I152:L152"/>
    <mergeCell ref="M152:N152"/>
    <mergeCell ref="O152:T152"/>
    <mergeCell ref="U152:W152"/>
    <mergeCell ref="X152:Z152"/>
    <mergeCell ref="O155:T155"/>
    <mergeCell ref="U155:W155"/>
    <mergeCell ref="X153:Z153"/>
    <mergeCell ref="AA153:AD153"/>
    <mergeCell ref="AE153:AF153"/>
    <mergeCell ref="AK153:AM153"/>
    <mergeCell ref="AN153:AP153"/>
    <mergeCell ref="AA154:AD154"/>
    <mergeCell ref="AE154:AF154"/>
    <mergeCell ref="AK154:AM154"/>
    <mergeCell ref="AN154:AP154"/>
    <mergeCell ref="B161:B165"/>
    <mergeCell ref="AK161:AK165"/>
    <mergeCell ref="H166:S166"/>
    <mergeCell ref="T166:AB166"/>
    <mergeCell ref="AQ166:BB166"/>
    <mergeCell ref="BC166:BK166"/>
    <mergeCell ref="B160:W160"/>
    <mergeCell ref="X160:AB160"/>
    <mergeCell ref="AC160:AF160"/>
    <mergeCell ref="C161:W165"/>
    <mergeCell ref="X161:AB161"/>
    <mergeCell ref="AC161:AF161"/>
    <mergeCell ref="X162:AB162"/>
    <mergeCell ref="AC162:AF162"/>
    <mergeCell ref="BD156:BF156"/>
    <mergeCell ref="B157:N158"/>
    <mergeCell ref="O157:T158"/>
    <mergeCell ref="U157:W158"/>
    <mergeCell ref="X157:Z158"/>
    <mergeCell ref="AG157:AG158"/>
    <mergeCell ref="AH157:AH158"/>
    <mergeCell ref="AK157:AW158"/>
    <mergeCell ref="AX157:BC158"/>
    <mergeCell ref="BD157:BF158"/>
    <mergeCell ref="X156:Z156"/>
    <mergeCell ref="AA156:AD156"/>
    <mergeCell ref="AE156:AF156"/>
    <mergeCell ref="AK156:AM156"/>
    <mergeCell ref="AN156:AP156"/>
    <mergeCell ref="AR156:AU156"/>
    <mergeCell ref="AV156:AW156"/>
    <mergeCell ref="AX156:BC156"/>
    <mergeCell ref="BK171:BO171"/>
    <mergeCell ref="E172:F172"/>
    <mergeCell ref="G172:K172"/>
    <mergeCell ref="X172:AA172"/>
    <mergeCell ref="AB172:AF172"/>
    <mergeCell ref="AP172:AT172"/>
    <mergeCell ref="X163:AB163"/>
    <mergeCell ref="AC163:AF163"/>
    <mergeCell ref="X164:AB164"/>
    <mergeCell ref="AC164:AF164"/>
    <mergeCell ref="X165:AB165"/>
    <mergeCell ref="AC165:AF165"/>
    <mergeCell ref="X155:Z155"/>
    <mergeCell ref="B154:D154"/>
    <mergeCell ref="E154:G154"/>
    <mergeCell ref="I154:L154"/>
    <mergeCell ref="M154:N154"/>
    <mergeCell ref="O154:T154"/>
    <mergeCell ref="U154:W154"/>
    <mergeCell ref="X154:Z154"/>
    <mergeCell ref="B168:C168"/>
    <mergeCell ref="D168:E168"/>
    <mergeCell ref="F168:AF168"/>
    <mergeCell ref="BG154:BI154"/>
    <mergeCell ref="AN166:AP166"/>
    <mergeCell ref="E166:G166"/>
    <mergeCell ref="B156:D156"/>
    <mergeCell ref="E156:G156"/>
    <mergeCell ref="I156:L156"/>
    <mergeCell ref="M156:N156"/>
    <mergeCell ref="O156:T156"/>
    <mergeCell ref="U156:W156"/>
    <mergeCell ref="AX178:BC178"/>
    <mergeCell ref="BD178:BF178"/>
    <mergeCell ref="BG178:BI178"/>
    <mergeCell ref="BJ178:BM178"/>
    <mergeCell ref="X177:Z177"/>
    <mergeCell ref="AA177:AD177"/>
    <mergeCell ref="AK168:AL168"/>
    <mergeCell ref="AA155:AD155"/>
    <mergeCell ref="AE155:AF155"/>
    <mergeCell ref="AM168:AN168"/>
    <mergeCell ref="AO168:BO168"/>
    <mergeCell ref="B169:F169"/>
    <mergeCell ref="G169:AF169"/>
    <mergeCell ref="AK169:AO169"/>
    <mergeCell ref="AP169:BO169"/>
    <mergeCell ref="B170:F170"/>
    <mergeCell ref="G170:AF170"/>
    <mergeCell ref="AK170:AO170"/>
    <mergeCell ref="AP170:BO170"/>
    <mergeCell ref="B171:D172"/>
    <mergeCell ref="E171:F171"/>
    <mergeCell ref="G171:K171"/>
    <mergeCell ref="L171:P171"/>
    <mergeCell ref="Q171:W171"/>
    <mergeCell ref="X171:AA171"/>
    <mergeCell ref="AB171:AF171"/>
    <mergeCell ref="AK171:AM172"/>
    <mergeCell ref="AN171:AO171"/>
    <mergeCell ref="AP171:AT171"/>
    <mergeCell ref="AU171:AY171"/>
    <mergeCell ref="AZ171:BF171"/>
    <mergeCell ref="BG171:BJ171"/>
    <mergeCell ref="AX179:BC179"/>
    <mergeCell ref="BD179:BF179"/>
    <mergeCell ref="BG179:BI179"/>
    <mergeCell ref="E176:G176"/>
    <mergeCell ref="M176:N176"/>
    <mergeCell ref="O176:T176"/>
    <mergeCell ref="AV176:AW176"/>
    <mergeCell ref="AX176:BC176"/>
    <mergeCell ref="BD176:BF176"/>
    <mergeCell ref="BG176:BI176"/>
    <mergeCell ref="AU172:AY172"/>
    <mergeCell ref="L172:P172"/>
    <mergeCell ref="Q172:W172"/>
    <mergeCell ref="B174:G175"/>
    <mergeCell ref="AX174:BC175"/>
    <mergeCell ref="H174:H175"/>
    <mergeCell ref="I174:L175"/>
    <mergeCell ref="M174:N175"/>
    <mergeCell ref="U174:AF174"/>
    <mergeCell ref="AK174:AP175"/>
    <mergeCell ref="AQ174:AQ175"/>
    <mergeCell ref="AR174:AU175"/>
    <mergeCell ref="AV174:AW175"/>
    <mergeCell ref="BD174:BO174"/>
    <mergeCell ref="U175:W175"/>
    <mergeCell ref="X175:Z175"/>
    <mergeCell ref="M178:N178"/>
    <mergeCell ref="O178:T178"/>
    <mergeCell ref="U178:W178"/>
    <mergeCell ref="X178:Z178"/>
    <mergeCell ref="AA178:AD178"/>
    <mergeCell ref="AE178:AF178"/>
    <mergeCell ref="M180:N180"/>
    <mergeCell ref="O180:T180"/>
    <mergeCell ref="U180:W180"/>
    <mergeCell ref="X180:Z180"/>
    <mergeCell ref="AA180:AD180"/>
    <mergeCell ref="I176:L176"/>
    <mergeCell ref="AV177:AW177"/>
    <mergeCell ref="B179:D179"/>
    <mergeCell ref="I179:L179"/>
    <mergeCell ref="M179:N179"/>
    <mergeCell ref="O179:T179"/>
    <mergeCell ref="U179:W179"/>
    <mergeCell ref="X179:Z179"/>
    <mergeCell ref="AA179:AD179"/>
    <mergeCell ref="AE179:AF179"/>
    <mergeCell ref="AK179:AM179"/>
    <mergeCell ref="AR179:AU179"/>
    <mergeCell ref="AV179:AW179"/>
    <mergeCell ref="AK178:AM178"/>
    <mergeCell ref="AN178:AP178"/>
    <mergeCell ref="AR178:AU178"/>
    <mergeCell ref="AV178:AW178"/>
    <mergeCell ref="AV183:AW183"/>
    <mergeCell ref="X182:Z182"/>
    <mergeCell ref="AA182:AD182"/>
    <mergeCell ref="AE182:AF182"/>
    <mergeCell ref="AK182:AM182"/>
    <mergeCell ref="BN179:BO179"/>
    <mergeCell ref="E179:G179"/>
    <mergeCell ref="AN179:AP179"/>
    <mergeCell ref="B178:D178"/>
    <mergeCell ref="E178:G178"/>
    <mergeCell ref="I178:L178"/>
    <mergeCell ref="BN180:BO180"/>
    <mergeCell ref="B181:D181"/>
    <mergeCell ref="E181:G181"/>
    <mergeCell ref="I181:L181"/>
    <mergeCell ref="M181:N181"/>
    <mergeCell ref="O181:T181"/>
    <mergeCell ref="U181:W181"/>
    <mergeCell ref="X181:Z181"/>
    <mergeCell ref="AA181:AD181"/>
    <mergeCell ref="AE181:AF181"/>
    <mergeCell ref="AK181:AM181"/>
    <mergeCell ref="AN181:AP181"/>
    <mergeCell ref="AR181:AU181"/>
    <mergeCell ref="AV181:AW181"/>
    <mergeCell ref="AX181:BC181"/>
    <mergeCell ref="BD181:BF181"/>
    <mergeCell ref="BG181:BI181"/>
    <mergeCell ref="BJ181:BM181"/>
    <mergeCell ref="B180:D180"/>
    <mergeCell ref="E180:G180"/>
    <mergeCell ref="I180:L180"/>
    <mergeCell ref="BG183:BI183"/>
    <mergeCell ref="B185:D185"/>
    <mergeCell ref="E185:G185"/>
    <mergeCell ref="I185:L185"/>
    <mergeCell ref="M185:N185"/>
    <mergeCell ref="O185:T185"/>
    <mergeCell ref="U185:W185"/>
    <mergeCell ref="X185:Z185"/>
    <mergeCell ref="AA185:AD185"/>
    <mergeCell ref="AE185:AF185"/>
    <mergeCell ref="AK185:AM185"/>
    <mergeCell ref="AN185:AP185"/>
    <mergeCell ref="AR185:AU185"/>
    <mergeCell ref="AV185:AW185"/>
    <mergeCell ref="AX185:BC185"/>
    <mergeCell ref="BD185:BF185"/>
    <mergeCell ref="BG185:BI185"/>
    <mergeCell ref="AA184:AD184"/>
    <mergeCell ref="AE184:AF184"/>
    <mergeCell ref="AK184:AM184"/>
    <mergeCell ref="AN184:AP184"/>
    <mergeCell ref="AR184:AU184"/>
    <mergeCell ref="AV184:AW184"/>
    <mergeCell ref="AX184:BC184"/>
    <mergeCell ref="O183:T183"/>
    <mergeCell ref="U183:W183"/>
    <mergeCell ref="X183:Z183"/>
    <mergeCell ref="AA183:AD183"/>
    <mergeCell ref="AE183:AF183"/>
    <mergeCell ref="AK183:AM183"/>
    <mergeCell ref="AN183:AP183"/>
    <mergeCell ref="AR183:AU183"/>
    <mergeCell ref="M186:N186"/>
    <mergeCell ref="O186:T186"/>
    <mergeCell ref="U186:W186"/>
    <mergeCell ref="X186:Z186"/>
    <mergeCell ref="AR186:AU186"/>
    <mergeCell ref="B186:D186"/>
    <mergeCell ref="E186:G186"/>
    <mergeCell ref="B187:D187"/>
    <mergeCell ref="E187:G187"/>
    <mergeCell ref="I187:L187"/>
    <mergeCell ref="M187:N187"/>
    <mergeCell ref="O187:T187"/>
    <mergeCell ref="U187:W187"/>
    <mergeCell ref="X187:Z187"/>
    <mergeCell ref="AA187:AD187"/>
    <mergeCell ref="AE187:AF187"/>
    <mergeCell ref="AK187:AM187"/>
    <mergeCell ref="AN187:AP187"/>
    <mergeCell ref="AR187:AU187"/>
    <mergeCell ref="AV187:AW187"/>
    <mergeCell ref="AX187:BC187"/>
    <mergeCell ref="BD187:BF187"/>
    <mergeCell ref="BG187:BI187"/>
    <mergeCell ref="BJ187:BM187"/>
    <mergeCell ref="B188:D188"/>
    <mergeCell ref="E188:G188"/>
    <mergeCell ref="I188:L188"/>
    <mergeCell ref="M188:N188"/>
    <mergeCell ref="O188:T188"/>
    <mergeCell ref="AK188:AM188"/>
    <mergeCell ref="AN188:AP188"/>
    <mergeCell ref="AR188:AU188"/>
    <mergeCell ref="AV188:AW188"/>
    <mergeCell ref="AX188:BC188"/>
    <mergeCell ref="B190:N191"/>
    <mergeCell ref="O190:T191"/>
    <mergeCell ref="U190:W191"/>
    <mergeCell ref="X190:Z191"/>
    <mergeCell ref="AA190:AD191"/>
    <mergeCell ref="AE190:AF191"/>
    <mergeCell ref="AG190:AG191"/>
    <mergeCell ref="AH190:AH191"/>
    <mergeCell ref="AK190:AW191"/>
    <mergeCell ref="AX190:BC191"/>
    <mergeCell ref="I189:L189"/>
    <mergeCell ref="M189:N189"/>
    <mergeCell ref="O189:T189"/>
    <mergeCell ref="BD190:BF191"/>
    <mergeCell ref="BG190:BI191"/>
    <mergeCell ref="BJ190:BM191"/>
    <mergeCell ref="BN190:BO191"/>
    <mergeCell ref="BP190:BP191"/>
    <mergeCell ref="BQ190:BQ191"/>
    <mergeCell ref="U189:W189"/>
    <mergeCell ref="B194:B198"/>
    <mergeCell ref="AK194:AK198"/>
    <mergeCell ref="H199:S199"/>
    <mergeCell ref="T199:AB199"/>
    <mergeCell ref="AQ199:BB199"/>
    <mergeCell ref="BC199:BK199"/>
    <mergeCell ref="B193:W193"/>
    <mergeCell ref="X193:AB193"/>
    <mergeCell ref="AC193:AF193"/>
    <mergeCell ref="C194:W198"/>
    <mergeCell ref="X194:AB194"/>
    <mergeCell ref="AC194:AF194"/>
    <mergeCell ref="X195:AB195"/>
    <mergeCell ref="AC195:AF195"/>
    <mergeCell ref="X196:AB196"/>
    <mergeCell ref="AC196:AF196"/>
    <mergeCell ref="X197:AB197"/>
    <mergeCell ref="AC197:AF197"/>
    <mergeCell ref="X198:AB198"/>
    <mergeCell ref="AC198:AF198"/>
    <mergeCell ref="AK204:AM205"/>
    <mergeCell ref="AN204:AO204"/>
    <mergeCell ref="AP204:AT204"/>
    <mergeCell ref="AU204:AY204"/>
    <mergeCell ref="AZ204:BF204"/>
    <mergeCell ref="BG204:BJ204"/>
    <mergeCell ref="BK204:BO204"/>
    <mergeCell ref="H207:H208"/>
    <mergeCell ref="I207:L208"/>
    <mergeCell ref="M207:N208"/>
    <mergeCell ref="O207:T208"/>
    <mergeCell ref="BD207:BO207"/>
    <mergeCell ref="BD208:BF208"/>
    <mergeCell ref="BG208:BI208"/>
    <mergeCell ref="BJ208:BM208"/>
    <mergeCell ref="BN208:BO208"/>
    <mergeCell ref="AX207:BC208"/>
    <mergeCell ref="U208:W208"/>
    <mergeCell ref="X208:Z208"/>
    <mergeCell ref="AA208:AD208"/>
    <mergeCell ref="AE208:AF208"/>
    <mergeCell ref="X204:AA204"/>
    <mergeCell ref="AV209:AW209"/>
    <mergeCell ref="AX209:BC209"/>
    <mergeCell ref="BD209:BF209"/>
    <mergeCell ref="BG209:BI209"/>
    <mergeCell ref="BJ209:BM209"/>
    <mergeCell ref="M211:N211"/>
    <mergeCell ref="O211:T211"/>
    <mergeCell ref="U211:W211"/>
    <mergeCell ref="X211:Z211"/>
    <mergeCell ref="AA211:AD211"/>
    <mergeCell ref="AE211:AF211"/>
    <mergeCell ref="AK211:AM211"/>
    <mergeCell ref="AN211:AP211"/>
    <mergeCell ref="AR211:AU211"/>
    <mergeCell ref="BN211:BO211"/>
    <mergeCell ref="AV211:AW211"/>
    <mergeCell ref="AX211:BC211"/>
    <mergeCell ref="BD211:BF211"/>
    <mergeCell ref="BG211:BI211"/>
    <mergeCell ref="BJ211:BM211"/>
    <mergeCell ref="X210:Z210"/>
    <mergeCell ref="AA210:AD210"/>
    <mergeCell ref="AN210:AP210"/>
    <mergeCell ref="AR210:AU210"/>
    <mergeCell ref="AV210:AW210"/>
    <mergeCell ref="M209:N209"/>
    <mergeCell ref="O209:T209"/>
    <mergeCell ref="U209:W209"/>
    <mergeCell ref="X209:Z209"/>
    <mergeCell ref="AA209:AD209"/>
    <mergeCell ref="AE209:AF209"/>
    <mergeCell ref="AN209:AP209"/>
    <mergeCell ref="U214:W214"/>
    <mergeCell ref="X214:Z214"/>
    <mergeCell ref="AA214:AD214"/>
    <mergeCell ref="AE214:AF214"/>
    <mergeCell ref="AK214:AM214"/>
    <mergeCell ref="AN214:AP214"/>
    <mergeCell ref="AR214:AU214"/>
    <mergeCell ref="AV214:AW214"/>
    <mergeCell ref="AX214:BC214"/>
    <mergeCell ref="AR209:AU209"/>
    <mergeCell ref="B211:D211"/>
    <mergeCell ref="E211:G211"/>
    <mergeCell ref="I211:L211"/>
    <mergeCell ref="B213:D213"/>
    <mergeCell ref="E213:G213"/>
    <mergeCell ref="I213:L213"/>
    <mergeCell ref="M213:N213"/>
    <mergeCell ref="O213:T213"/>
    <mergeCell ref="U213:W213"/>
    <mergeCell ref="X213:Z213"/>
    <mergeCell ref="AA213:AD213"/>
    <mergeCell ref="AE213:AF213"/>
    <mergeCell ref="AK213:AM213"/>
    <mergeCell ref="AN213:AP213"/>
    <mergeCell ref="AR213:AU213"/>
    <mergeCell ref="B210:D210"/>
    <mergeCell ref="E210:G210"/>
    <mergeCell ref="I210:L210"/>
    <mergeCell ref="M210:N210"/>
    <mergeCell ref="O210:T210"/>
    <mergeCell ref="AN212:AP212"/>
    <mergeCell ref="AR212:AU212"/>
    <mergeCell ref="B217:D217"/>
    <mergeCell ref="E217:G217"/>
    <mergeCell ref="I217:L217"/>
    <mergeCell ref="M217:N217"/>
    <mergeCell ref="O217:T217"/>
    <mergeCell ref="AK217:AM217"/>
    <mergeCell ref="AN217:AP217"/>
    <mergeCell ref="AR217:AU217"/>
    <mergeCell ref="AV217:AW217"/>
    <mergeCell ref="AX217:BC217"/>
    <mergeCell ref="BN217:BO217"/>
    <mergeCell ref="B216:D216"/>
    <mergeCell ref="E216:G216"/>
    <mergeCell ref="I216:L216"/>
    <mergeCell ref="AV216:AW216"/>
    <mergeCell ref="AV213:AW213"/>
    <mergeCell ref="AX213:BC213"/>
    <mergeCell ref="BD213:BF213"/>
    <mergeCell ref="BG213:BI213"/>
    <mergeCell ref="BJ213:BM213"/>
    <mergeCell ref="O215:T215"/>
    <mergeCell ref="U215:W215"/>
    <mergeCell ref="X215:Z215"/>
    <mergeCell ref="AA215:AD215"/>
    <mergeCell ref="AE215:AF215"/>
    <mergeCell ref="AK215:AM215"/>
    <mergeCell ref="AN215:AP215"/>
    <mergeCell ref="AR215:AU215"/>
    <mergeCell ref="AV215:AW215"/>
    <mergeCell ref="AX215:BC215"/>
    <mergeCell ref="BD215:BF215"/>
    <mergeCell ref="BG215:BI215"/>
    <mergeCell ref="E215:G215"/>
    <mergeCell ref="I215:L215"/>
    <mergeCell ref="M215:N215"/>
    <mergeCell ref="BD214:BF214"/>
    <mergeCell ref="BG214:BI214"/>
    <mergeCell ref="BJ214:BM214"/>
    <mergeCell ref="AX216:BC216"/>
    <mergeCell ref="BD216:BF216"/>
    <mergeCell ref="BG216:BI216"/>
    <mergeCell ref="BJ216:BM216"/>
    <mergeCell ref="B220:D220"/>
    <mergeCell ref="E220:G220"/>
    <mergeCell ref="I220:L220"/>
    <mergeCell ref="I219:L219"/>
    <mergeCell ref="M219:N219"/>
    <mergeCell ref="O219:T219"/>
    <mergeCell ref="U219:W219"/>
    <mergeCell ref="X219:Z219"/>
    <mergeCell ref="AA219:AD219"/>
    <mergeCell ref="AE219:AF219"/>
    <mergeCell ref="AK220:AM220"/>
    <mergeCell ref="AN220:AP220"/>
    <mergeCell ref="AR220:AU220"/>
    <mergeCell ref="AV220:AW220"/>
    <mergeCell ref="AX220:BC220"/>
    <mergeCell ref="BD220:BF220"/>
    <mergeCell ref="BG220:BI220"/>
    <mergeCell ref="AE220:AF220"/>
    <mergeCell ref="AV219:AW219"/>
    <mergeCell ref="AX219:BC219"/>
    <mergeCell ref="BD219:BF219"/>
    <mergeCell ref="BG219:BI219"/>
    <mergeCell ref="BJ219:BM219"/>
    <mergeCell ref="AK218:AM218"/>
    <mergeCell ref="AN218:AP218"/>
    <mergeCell ref="M216:N216"/>
    <mergeCell ref="O216:T216"/>
    <mergeCell ref="U216:W216"/>
    <mergeCell ref="AN216:AP216"/>
    <mergeCell ref="AR216:AU216"/>
    <mergeCell ref="I218:L218"/>
    <mergeCell ref="M218:N218"/>
    <mergeCell ref="O218:T218"/>
    <mergeCell ref="AK219:AM219"/>
    <mergeCell ref="AN219:AP219"/>
    <mergeCell ref="AR219:AU219"/>
    <mergeCell ref="X220:Z220"/>
    <mergeCell ref="AA220:AD220"/>
    <mergeCell ref="X222:Z222"/>
    <mergeCell ref="AA222:AD222"/>
    <mergeCell ref="AE222:AF222"/>
    <mergeCell ref="AK221:AM221"/>
    <mergeCell ref="AN221:AP221"/>
    <mergeCell ref="AR221:AU221"/>
    <mergeCell ref="X218:Z218"/>
    <mergeCell ref="BG217:BI217"/>
    <mergeCell ref="BJ217:BM217"/>
    <mergeCell ref="U217:W217"/>
    <mergeCell ref="X217:Z217"/>
    <mergeCell ref="AA217:AD217"/>
    <mergeCell ref="AE217:AF217"/>
    <mergeCell ref="BD217:BF217"/>
    <mergeCell ref="BJ221:BM221"/>
    <mergeCell ref="BN218:BO218"/>
    <mergeCell ref="AA218:AD218"/>
    <mergeCell ref="AE218:AF218"/>
    <mergeCell ref="AR218:AU218"/>
    <mergeCell ref="AV218:AW218"/>
    <mergeCell ref="BN220:BO220"/>
    <mergeCell ref="B227:B231"/>
    <mergeCell ref="AK227:AK231"/>
    <mergeCell ref="E232:G232"/>
    <mergeCell ref="H232:S232"/>
    <mergeCell ref="T232:AB232"/>
    <mergeCell ref="AN232:AP232"/>
    <mergeCell ref="AQ232:BB232"/>
    <mergeCell ref="BC232:BK232"/>
    <mergeCell ref="B226:W226"/>
    <mergeCell ref="X226:AB226"/>
    <mergeCell ref="AC226:AF226"/>
    <mergeCell ref="C227:W231"/>
    <mergeCell ref="X227:AB227"/>
    <mergeCell ref="AC227:AF227"/>
    <mergeCell ref="AC229:AF229"/>
    <mergeCell ref="X230:AB230"/>
    <mergeCell ref="AC230:AF230"/>
    <mergeCell ref="X231:AB231"/>
    <mergeCell ref="M220:N220"/>
    <mergeCell ref="O220:T220"/>
    <mergeCell ref="U220:W220"/>
    <mergeCell ref="B222:D222"/>
    <mergeCell ref="E222:G222"/>
    <mergeCell ref="I222:L222"/>
    <mergeCell ref="M222:N222"/>
    <mergeCell ref="B218:D218"/>
    <mergeCell ref="BP223:BP224"/>
    <mergeCell ref="BQ223:BQ224"/>
    <mergeCell ref="AE223:AF224"/>
    <mergeCell ref="AG223:AG224"/>
    <mergeCell ref="O242:T242"/>
    <mergeCell ref="U242:W242"/>
    <mergeCell ref="X242:Z242"/>
    <mergeCell ref="AA242:AD242"/>
    <mergeCell ref="AE242:AF242"/>
    <mergeCell ref="AK242:AM242"/>
    <mergeCell ref="AN242:AP242"/>
    <mergeCell ref="AR242:AU242"/>
    <mergeCell ref="AV242:AW242"/>
    <mergeCell ref="AX242:BC242"/>
    <mergeCell ref="BD242:BF242"/>
    <mergeCell ref="AQ240:AQ241"/>
    <mergeCell ref="AR240:AU241"/>
    <mergeCell ref="AV240:AW241"/>
    <mergeCell ref="AX240:BC241"/>
    <mergeCell ref="BD240:BO240"/>
    <mergeCell ref="BG231:BK231"/>
    <mergeCell ref="BL231:BO231"/>
    <mergeCell ref="AC231:AF231"/>
    <mergeCell ref="AH223:AH224"/>
    <mergeCell ref="AK223:AW224"/>
    <mergeCell ref="AX223:BC224"/>
    <mergeCell ref="AO234:BO234"/>
    <mergeCell ref="G235:AF235"/>
    <mergeCell ref="G237:K237"/>
    <mergeCell ref="L237:P237"/>
    <mergeCell ref="O240:T241"/>
    <mergeCell ref="U240:AF240"/>
    <mergeCell ref="BN219:BO219"/>
    <mergeCell ref="AK226:BF226"/>
    <mergeCell ref="X228:AB228"/>
    <mergeCell ref="AC228:AF228"/>
    <mergeCell ref="M240:N241"/>
    <mergeCell ref="B219:D219"/>
    <mergeCell ref="E219:G219"/>
    <mergeCell ref="U218:W218"/>
    <mergeCell ref="BD223:BF224"/>
    <mergeCell ref="BG223:BI224"/>
    <mergeCell ref="BN223:BO224"/>
    <mergeCell ref="BG238:BJ238"/>
    <mergeCell ref="BK238:BO238"/>
    <mergeCell ref="AK234:AL234"/>
    <mergeCell ref="B240:G241"/>
    <mergeCell ref="B242:D242"/>
    <mergeCell ref="E242:G242"/>
    <mergeCell ref="I242:L242"/>
    <mergeCell ref="M242:N242"/>
    <mergeCell ref="AK235:AO235"/>
    <mergeCell ref="AP235:BO235"/>
    <mergeCell ref="B236:F236"/>
    <mergeCell ref="G236:AF236"/>
    <mergeCell ref="AK236:AO236"/>
    <mergeCell ref="AP236:BO236"/>
    <mergeCell ref="BK237:BO237"/>
    <mergeCell ref="BG242:BI242"/>
    <mergeCell ref="BJ242:BM242"/>
    <mergeCell ref="BN242:BO242"/>
    <mergeCell ref="BL226:BO226"/>
    <mergeCell ref="B223:N224"/>
    <mergeCell ref="AM234:AN234"/>
    <mergeCell ref="B243:D243"/>
    <mergeCell ref="E243:G243"/>
    <mergeCell ref="I243:L243"/>
    <mergeCell ref="M243:N243"/>
    <mergeCell ref="O243:T243"/>
    <mergeCell ref="M245:N245"/>
    <mergeCell ref="E244:G244"/>
    <mergeCell ref="I244:L244"/>
    <mergeCell ref="M244:N244"/>
    <mergeCell ref="O244:T244"/>
    <mergeCell ref="B245:D245"/>
    <mergeCell ref="AE245:AF245"/>
    <mergeCell ref="AK245:AM245"/>
    <mergeCell ref="AN245:AP245"/>
    <mergeCell ref="AR245:AU245"/>
    <mergeCell ref="AV245:AW245"/>
    <mergeCell ref="AX245:BC245"/>
    <mergeCell ref="AE243:AF243"/>
    <mergeCell ref="AK243:AM243"/>
    <mergeCell ref="AN243:AP243"/>
    <mergeCell ref="AR243:AU243"/>
    <mergeCell ref="AV243:AW243"/>
    <mergeCell ref="AX243:BC243"/>
    <mergeCell ref="U244:W244"/>
    <mergeCell ref="X244:Z244"/>
    <mergeCell ref="AA244:AD244"/>
    <mergeCell ref="AE244:AF244"/>
    <mergeCell ref="AK244:AM244"/>
    <mergeCell ref="AN244:AP244"/>
    <mergeCell ref="AR244:AU244"/>
    <mergeCell ref="AV244:AW244"/>
    <mergeCell ref="BN253:BO253"/>
    <mergeCell ref="BN245:BO245"/>
    <mergeCell ref="BG249:BI249"/>
    <mergeCell ref="BJ249:BM249"/>
    <mergeCell ref="B246:D246"/>
    <mergeCell ref="E246:G246"/>
    <mergeCell ref="U243:W243"/>
    <mergeCell ref="X243:Z243"/>
    <mergeCell ref="AA243:AD243"/>
    <mergeCell ref="B244:D244"/>
    <mergeCell ref="E245:G245"/>
    <mergeCell ref="I245:L245"/>
    <mergeCell ref="B249:D249"/>
    <mergeCell ref="B247:D247"/>
    <mergeCell ref="B250:D250"/>
    <mergeCell ref="B253:D253"/>
    <mergeCell ref="M253:N253"/>
    <mergeCell ref="B252:D252"/>
    <mergeCell ref="E252:G252"/>
    <mergeCell ref="I252:L252"/>
    <mergeCell ref="M252:N252"/>
    <mergeCell ref="E249:G249"/>
    <mergeCell ref="I249:L249"/>
    <mergeCell ref="M249:N249"/>
    <mergeCell ref="AK253:AM253"/>
    <mergeCell ref="AV251:AW251"/>
    <mergeCell ref="I246:L246"/>
    <mergeCell ref="M246:N246"/>
    <mergeCell ref="O246:T246"/>
    <mergeCell ref="AK246:AM246"/>
    <mergeCell ref="AN246:AP246"/>
    <mergeCell ref="AR246:AU246"/>
    <mergeCell ref="AX246:BC246"/>
    <mergeCell ref="BP256:BP257"/>
    <mergeCell ref="BG246:BI246"/>
    <mergeCell ref="BJ246:BM246"/>
    <mergeCell ref="BN246:BO246"/>
    <mergeCell ref="BN247:BO247"/>
    <mergeCell ref="U246:W246"/>
    <mergeCell ref="X246:Z246"/>
    <mergeCell ref="AA246:AD246"/>
    <mergeCell ref="AE246:AF246"/>
    <mergeCell ref="BD246:BF246"/>
    <mergeCell ref="AK248:AM248"/>
    <mergeCell ref="AN248:AP248"/>
    <mergeCell ref="AR248:AU248"/>
    <mergeCell ref="AV248:AW248"/>
    <mergeCell ref="AX248:BC248"/>
    <mergeCell ref="BD248:BF248"/>
    <mergeCell ref="BD251:BF251"/>
    <mergeCell ref="BG251:BI251"/>
    <mergeCell ref="BJ251:BM251"/>
    <mergeCell ref="BG250:BI250"/>
    <mergeCell ref="BJ250:BM250"/>
    <mergeCell ref="BD250:BF250"/>
    <mergeCell ref="AR253:AU253"/>
    <mergeCell ref="AV253:AW253"/>
    <mergeCell ref="AN253:AP253"/>
    <mergeCell ref="BN250:BO250"/>
    <mergeCell ref="BN251:BO251"/>
    <mergeCell ref="AK252:AM252"/>
    <mergeCell ref="AK251:AM251"/>
    <mergeCell ref="BD252:BF252"/>
    <mergeCell ref="BG252:BI252"/>
    <mergeCell ref="BG253:BI253"/>
    <mergeCell ref="BJ253:BM253"/>
    <mergeCell ref="AX251:BC251"/>
    <mergeCell ref="AV252:AW252"/>
    <mergeCell ref="AX252:BC252"/>
    <mergeCell ref="AX250:BC250"/>
    <mergeCell ref="M250:N250"/>
    <mergeCell ref="O250:T250"/>
    <mergeCell ref="U250:W250"/>
    <mergeCell ref="X250:Z250"/>
    <mergeCell ref="AA250:AD250"/>
    <mergeCell ref="AE250:AF250"/>
    <mergeCell ref="AN247:AP247"/>
    <mergeCell ref="AR247:AU247"/>
    <mergeCell ref="AV247:AW247"/>
    <mergeCell ref="AX247:BC247"/>
    <mergeCell ref="BD247:BF247"/>
    <mergeCell ref="BG247:BI247"/>
    <mergeCell ref="BJ247:BM247"/>
    <mergeCell ref="AA252:AD252"/>
    <mergeCell ref="AE247:AF247"/>
    <mergeCell ref="AK247:AM247"/>
    <mergeCell ref="AA251:AD251"/>
    <mergeCell ref="AE251:AF251"/>
    <mergeCell ref="B248:D248"/>
    <mergeCell ref="E248:G248"/>
    <mergeCell ref="I248:L248"/>
    <mergeCell ref="M248:N248"/>
    <mergeCell ref="O249:T249"/>
    <mergeCell ref="U249:W249"/>
    <mergeCell ref="X249:Z249"/>
    <mergeCell ref="AA249:AD249"/>
    <mergeCell ref="AE249:AF249"/>
    <mergeCell ref="AN249:AP249"/>
    <mergeCell ref="AR249:AU249"/>
    <mergeCell ref="AV249:AW249"/>
    <mergeCell ref="AX249:BC249"/>
    <mergeCell ref="BD249:BF249"/>
    <mergeCell ref="BG248:BI248"/>
    <mergeCell ref="BJ248:BM248"/>
    <mergeCell ref="AK250:AM250"/>
    <mergeCell ref="AN250:AP250"/>
    <mergeCell ref="AR250:AU250"/>
    <mergeCell ref="U248:W248"/>
    <mergeCell ref="X248:Z248"/>
    <mergeCell ref="O248:T248"/>
    <mergeCell ref="AA248:AD248"/>
    <mergeCell ref="AE248:AF248"/>
    <mergeCell ref="AK249:AM249"/>
    <mergeCell ref="BQ256:BQ257"/>
    <mergeCell ref="E275:G275"/>
    <mergeCell ref="I275:L275"/>
    <mergeCell ref="M275:N275"/>
    <mergeCell ref="O275:T275"/>
    <mergeCell ref="AK275:AM275"/>
    <mergeCell ref="AN275:AP275"/>
    <mergeCell ref="AR275:AU275"/>
    <mergeCell ref="AV275:AW275"/>
    <mergeCell ref="AX275:BC275"/>
    <mergeCell ref="M273:N274"/>
    <mergeCell ref="O273:T274"/>
    <mergeCell ref="U273:AF273"/>
    <mergeCell ref="X275:Z275"/>
    <mergeCell ref="AA275:AD275"/>
    <mergeCell ref="AE275:AF275"/>
    <mergeCell ref="BD274:BF274"/>
    <mergeCell ref="BG274:BI274"/>
    <mergeCell ref="BJ274:BM274"/>
    <mergeCell ref="BD275:BF275"/>
    <mergeCell ref="BG275:BI275"/>
    <mergeCell ref="BJ275:BM275"/>
    <mergeCell ref="BN275:BO275"/>
    <mergeCell ref="B256:N257"/>
    <mergeCell ref="O256:T257"/>
    <mergeCell ref="U256:W257"/>
    <mergeCell ref="X256:Z257"/>
    <mergeCell ref="B260:B264"/>
    <mergeCell ref="AL260:BF264"/>
    <mergeCell ref="AR273:AU274"/>
    <mergeCell ref="AV273:AW274"/>
    <mergeCell ref="AX273:BC274"/>
    <mergeCell ref="E265:G265"/>
    <mergeCell ref="H265:S265"/>
    <mergeCell ref="T265:AB265"/>
    <mergeCell ref="U275:W275"/>
    <mergeCell ref="AN265:AP265"/>
    <mergeCell ref="BG260:BK260"/>
    <mergeCell ref="C260:W264"/>
    <mergeCell ref="X260:AB260"/>
    <mergeCell ref="AC260:AF260"/>
    <mergeCell ref="X261:AB261"/>
    <mergeCell ref="AC261:AF261"/>
    <mergeCell ref="B273:G274"/>
    <mergeCell ref="H273:H274"/>
    <mergeCell ref="I273:L274"/>
    <mergeCell ref="U274:W274"/>
    <mergeCell ref="X274:Z274"/>
    <mergeCell ref="AA274:AD274"/>
    <mergeCell ref="AE274:AF274"/>
    <mergeCell ref="AK273:AP274"/>
    <mergeCell ref="B275:D275"/>
    <mergeCell ref="B268:F268"/>
    <mergeCell ref="G268:AF268"/>
    <mergeCell ref="AK268:AO268"/>
    <mergeCell ref="AP268:BO268"/>
    <mergeCell ref="B270:D271"/>
    <mergeCell ref="E270:F270"/>
    <mergeCell ref="G270:K270"/>
    <mergeCell ref="L270:P270"/>
    <mergeCell ref="Q270:W270"/>
    <mergeCell ref="X270:AA270"/>
    <mergeCell ref="AB270:AF270"/>
    <mergeCell ref="AK270:AM271"/>
    <mergeCell ref="AX276:BC276"/>
    <mergeCell ref="X262:AB262"/>
    <mergeCell ref="BL260:BO260"/>
    <mergeCell ref="BG261:BK261"/>
    <mergeCell ref="BL261:BO261"/>
    <mergeCell ref="BG263:BK263"/>
    <mergeCell ref="X295:AB295"/>
    <mergeCell ref="AC295:AF295"/>
    <mergeCell ref="BL293:BO293"/>
    <mergeCell ref="BG294:BK294"/>
    <mergeCell ref="BL294:BO294"/>
    <mergeCell ref="BG295:BK295"/>
    <mergeCell ref="BL295:BO295"/>
    <mergeCell ref="BG296:BK296"/>
    <mergeCell ref="BL296:BO296"/>
    <mergeCell ref="BG297:BK297"/>
    <mergeCell ref="BL297:BO297"/>
    <mergeCell ref="AE277:AF277"/>
    <mergeCell ref="AN278:AP278"/>
    <mergeCell ref="AR278:AU278"/>
    <mergeCell ref="AV278:AW278"/>
    <mergeCell ref="BD278:BF278"/>
    <mergeCell ref="BG278:BI278"/>
    <mergeCell ref="AL293:BF297"/>
    <mergeCell ref="AK260:AK264"/>
    <mergeCell ref="AC263:AF263"/>
    <mergeCell ref="X264:AB264"/>
    <mergeCell ref="AC264:AF264"/>
    <mergeCell ref="AK278:AM278"/>
    <mergeCell ref="AQ273:AQ274"/>
    <mergeCell ref="BJ278:BM278"/>
    <mergeCell ref="BL263:BO263"/>
    <mergeCell ref="B292:W292"/>
    <mergeCell ref="B289:N290"/>
    <mergeCell ref="O289:T290"/>
    <mergeCell ref="U289:W290"/>
    <mergeCell ref="B277:D277"/>
    <mergeCell ref="E277:G277"/>
    <mergeCell ref="I277:L277"/>
    <mergeCell ref="M278:N278"/>
    <mergeCell ref="E278:G278"/>
    <mergeCell ref="I278:L278"/>
    <mergeCell ref="AK277:AM277"/>
    <mergeCell ref="M279:N279"/>
    <mergeCell ref="O279:T279"/>
    <mergeCell ref="U279:W279"/>
    <mergeCell ref="X279:Z279"/>
    <mergeCell ref="O278:T278"/>
    <mergeCell ref="U278:W278"/>
    <mergeCell ref="X278:Z278"/>
    <mergeCell ref="AA278:AD278"/>
    <mergeCell ref="AE278:AF278"/>
    <mergeCell ref="AK280:AM280"/>
    <mergeCell ref="AK281:AM281"/>
    <mergeCell ref="AK282:AM282"/>
    <mergeCell ref="AK283:AM283"/>
    <mergeCell ref="AK284:AM284"/>
    <mergeCell ref="AK285:AM285"/>
    <mergeCell ref="AE287:AF287"/>
    <mergeCell ref="AK288:AM288"/>
    <mergeCell ref="B280:D280"/>
    <mergeCell ref="E280:G280"/>
    <mergeCell ref="I280:L280"/>
    <mergeCell ref="B301:F301"/>
    <mergeCell ref="G301:AF301"/>
    <mergeCell ref="AK301:AO301"/>
    <mergeCell ref="AP301:BO301"/>
    <mergeCell ref="G302:AF302"/>
    <mergeCell ref="AK302:AO302"/>
    <mergeCell ref="AP302:BO302"/>
    <mergeCell ref="B303:D304"/>
    <mergeCell ref="E303:F303"/>
    <mergeCell ref="G303:K303"/>
    <mergeCell ref="BL292:BO292"/>
    <mergeCell ref="D300:E300"/>
    <mergeCell ref="F300:AF300"/>
    <mergeCell ref="AK300:AL300"/>
    <mergeCell ref="AM300:AN300"/>
    <mergeCell ref="AO300:BO300"/>
    <mergeCell ref="B302:F302"/>
    <mergeCell ref="B293:B297"/>
    <mergeCell ref="AK293:AK297"/>
    <mergeCell ref="AC297:AF297"/>
    <mergeCell ref="E298:G298"/>
    <mergeCell ref="H298:S298"/>
    <mergeCell ref="T298:AB298"/>
    <mergeCell ref="AN298:AP298"/>
    <mergeCell ref="AQ298:BB298"/>
    <mergeCell ref="AB304:AF304"/>
    <mergeCell ref="AN304:AO304"/>
    <mergeCell ref="AP304:AT304"/>
    <mergeCell ref="AU304:AY304"/>
    <mergeCell ref="AZ304:BF304"/>
    <mergeCell ref="C293:W297"/>
    <mergeCell ref="X293:AB293"/>
    <mergeCell ref="B306:G307"/>
    <mergeCell ref="H306:H307"/>
    <mergeCell ref="I306:L307"/>
    <mergeCell ref="M306:N307"/>
    <mergeCell ref="O306:T307"/>
    <mergeCell ref="U306:AF306"/>
    <mergeCell ref="AK306:AP307"/>
    <mergeCell ref="AQ306:AQ307"/>
    <mergeCell ref="AR306:AU307"/>
    <mergeCell ref="AV306:AW307"/>
    <mergeCell ref="AX306:BC307"/>
    <mergeCell ref="BD306:BO306"/>
    <mergeCell ref="BC298:BK298"/>
    <mergeCell ref="L303:P303"/>
    <mergeCell ref="Q303:W303"/>
    <mergeCell ref="X303:AA303"/>
    <mergeCell ref="AB303:AF303"/>
    <mergeCell ref="AK303:AM304"/>
    <mergeCell ref="AN303:AO303"/>
    <mergeCell ref="AP303:AT303"/>
    <mergeCell ref="AU303:AY303"/>
    <mergeCell ref="B300:C300"/>
    <mergeCell ref="E304:F304"/>
    <mergeCell ref="G304:K304"/>
    <mergeCell ref="L304:P304"/>
    <mergeCell ref="Q304:W304"/>
    <mergeCell ref="X304:AA304"/>
    <mergeCell ref="U307:W307"/>
    <mergeCell ref="X307:Z307"/>
    <mergeCell ref="AA307:AD307"/>
    <mergeCell ref="AE307:AF307"/>
    <mergeCell ref="BD307:BF307"/>
    <mergeCell ref="AR308:AU308"/>
    <mergeCell ref="AV308:AW308"/>
    <mergeCell ref="AX308:BC308"/>
    <mergeCell ref="BD308:BF308"/>
    <mergeCell ref="BG308:BI308"/>
    <mergeCell ref="BJ308:BM308"/>
    <mergeCell ref="BN308:BO308"/>
    <mergeCell ref="AG289:AG290"/>
    <mergeCell ref="BP289:BP290"/>
    <mergeCell ref="BQ289:BQ290"/>
    <mergeCell ref="X296:AB296"/>
    <mergeCell ref="AC296:AF296"/>
    <mergeCell ref="X297:AB297"/>
    <mergeCell ref="AC292:AF292"/>
    <mergeCell ref="AZ303:BF303"/>
    <mergeCell ref="BG303:BJ303"/>
    <mergeCell ref="BK303:BO303"/>
    <mergeCell ref="X292:AB292"/>
    <mergeCell ref="BG304:BJ304"/>
    <mergeCell ref="BK304:BO304"/>
    <mergeCell ref="X289:Z290"/>
    <mergeCell ref="AA289:AD290"/>
    <mergeCell ref="AE289:AF290"/>
    <mergeCell ref="BG293:BK293"/>
    <mergeCell ref="AC293:AF293"/>
    <mergeCell ref="X294:AB294"/>
    <mergeCell ref="AC294:AF294"/>
    <mergeCell ref="BG307:BI307"/>
    <mergeCell ref="BJ307:BM307"/>
    <mergeCell ref="BN307:BO307"/>
    <mergeCell ref="B309:D309"/>
    <mergeCell ref="E309:G309"/>
    <mergeCell ref="I309:L309"/>
    <mergeCell ref="M309:N309"/>
    <mergeCell ref="O309:T309"/>
    <mergeCell ref="U309:W309"/>
    <mergeCell ref="X309:Z309"/>
    <mergeCell ref="AA309:AD309"/>
    <mergeCell ref="AE309:AF309"/>
    <mergeCell ref="AK309:AM309"/>
    <mergeCell ref="AN309:AP309"/>
    <mergeCell ref="AR309:AU309"/>
    <mergeCell ref="AV309:AW309"/>
    <mergeCell ref="AX309:BC309"/>
    <mergeCell ref="BD309:BF309"/>
    <mergeCell ref="BG309:BI309"/>
    <mergeCell ref="BJ309:BM309"/>
    <mergeCell ref="BN309:BO309"/>
    <mergeCell ref="B308:D308"/>
    <mergeCell ref="E308:G308"/>
    <mergeCell ref="I308:L308"/>
    <mergeCell ref="M308:N308"/>
    <mergeCell ref="O308:T308"/>
    <mergeCell ref="U308:W308"/>
    <mergeCell ref="X308:Z308"/>
    <mergeCell ref="AA308:AD308"/>
    <mergeCell ref="AE308:AF308"/>
    <mergeCell ref="AK308:AM308"/>
    <mergeCell ref="AN308:AP308"/>
    <mergeCell ref="BD310:BF310"/>
    <mergeCell ref="BG310:BI310"/>
    <mergeCell ref="BJ310:BM310"/>
    <mergeCell ref="BN310:BO310"/>
    <mergeCell ref="I314:L314"/>
    <mergeCell ref="M314:N314"/>
    <mergeCell ref="O314:T314"/>
    <mergeCell ref="B313:D313"/>
    <mergeCell ref="E313:G313"/>
    <mergeCell ref="I313:L313"/>
    <mergeCell ref="B310:D310"/>
    <mergeCell ref="E310:G310"/>
    <mergeCell ref="I310:L310"/>
    <mergeCell ref="M310:N310"/>
    <mergeCell ref="O310:T310"/>
    <mergeCell ref="U310:W310"/>
    <mergeCell ref="X310:Z310"/>
    <mergeCell ref="AA310:AD310"/>
    <mergeCell ref="AE310:AF310"/>
    <mergeCell ref="B312:D312"/>
    <mergeCell ref="E312:G312"/>
    <mergeCell ref="I312:L312"/>
    <mergeCell ref="M312:N312"/>
    <mergeCell ref="O312:T312"/>
    <mergeCell ref="U312:W312"/>
    <mergeCell ref="X312:Z312"/>
    <mergeCell ref="AA312:AD312"/>
    <mergeCell ref="B314:D314"/>
    <mergeCell ref="E314:G314"/>
    <mergeCell ref="M313:N313"/>
    <mergeCell ref="O313:T313"/>
    <mergeCell ref="U313:W313"/>
    <mergeCell ref="BP322:BP323"/>
    <mergeCell ref="BQ322:BQ323"/>
    <mergeCell ref="AV320:AW320"/>
    <mergeCell ref="AX320:BC320"/>
    <mergeCell ref="BD320:BF320"/>
    <mergeCell ref="AA321:AD321"/>
    <mergeCell ref="AE321:AF321"/>
    <mergeCell ref="AK321:AM321"/>
    <mergeCell ref="AN321:AP321"/>
    <mergeCell ref="BD322:BF323"/>
    <mergeCell ref="BG322:BI323"/>
    <mergeCell ref="BJ322:BM323"/>
    <mergeCell ref="BN322:BO323"/>
    <mergeCell ref="BN321:BO321"/>
    <mergeCell ref="AK312:AM312"/>
    <mergeCell ref="AN312:AP312"/>
    <mergeCell ref="AR312:AU312"/>
    <mergeCell ref="AV312:AW312"/>
    <mergeCell ref="AX312:BC312"/>
    <mergeCell ref="BD312:BF312"/>
    <mergeCell ref="BG312:BI312"/>
    <mergeCell ref="BJ312:BM312"/>
    <mergeCell ref="AN316:AP316"/>
    <mergeCell ref="AR316:AU316"/>
    <mergeCell ref="AV316:AW316"/>
    <mergeCell ref="AX316:BC316"/>
    <mergeCell ref="BD316:BF316"/>
    <mergeCell ref="BG316:BI316"/>
    <mergeCell ref="BN312:BO312"/>
    <mergeCell ref="AX322:BC323"/>
    <mergeCell ref="BN320:BO320"/>
    <mergeCell ref="AE312:AF312"/>
    <mergeCell ref="C326:W330"/>
    <mergeCell ref="X326:AB326"/>
    <mergeCell ref="AC326:AF326"/>
    <mergeCell ref="X327:AB327"/>
    <mergeCell ref="AC327:AF327"/>
    <mergeCell ref="X328:AB328"/>
    <mergeCell ref="AC328:AF328"/>
    <mergeCell ref="X329:AB329"/>
    <mergeCell ref="AC329:AF329"/>
    <mergeCell ref="X330:AB330"/>
    <mergeCell ref="AC330:AF330"/>
    <mergeCell ref="AL326:BF330"/>
    <mergeCell ref="BG326:BK326"/>
    <mergeCell ref="BL328:BO328"/>
    <mergeCell ref="BG329:BK329"/>
    <mergeCell ref="BL329:BO329"/>
    <mergeCell ref="BL326:BO326"/>
    <mergeCell ref="BG327:BK327"/>
    <mergeCell ref="BL327:BO327"/>
    <mergeCell ref="BG328:BK328"/>
    <mergeCell ref="BG330:BK330"/>
    <mergeCell ref="BL330:BO330"/>
    <mergeCell ref="X316:Z316"/>
    <mergeCell ref="U314:W314"/>
    <mergeCell ref="X314:Z314"/>
    <mergeCell ref="AA314:AD314"/>
    <mergeCell ref="AE314:AF314"/>
    <mergeCell ref="AK314:AM314"/>
    <mergeCell ref="AN314:AP314"/>
    <mergeCell ref="AR314:AU314"/>
    <mergeCell ref="AV314:AW314"/>
    <mergeCell ref="AX314:BC314"/>
    <mergeCell ref="BD314:BF314"/>
    <mergeCell ref="BG314:BI314"/>
    <mergeCell ref="BJ314:BM314"/>
    <mergeCell ref="O315:T315"/>
    <mergeCell ref="U315:W315"/>
    <mergeCell ref="X315:Z315"/>
    <mergeCell ref="AA315:AD315"/>
    <mergeCell ref="AE315:AF315"/>
    <mergeCell ref="AK315:AM315"/>
    <mergeCell ref="AN315:AP315"/>
    <mergeCell ref="AR315:AU315"/>
    <mergeCell ref="AV315:AW315"/>
    <mergeCell ref="AX315:BC315"/>
    <mergeCell ref="BD315:BF315"/>
    <mergeCell ref="BG315:BI315"/>
    <mergeCell ref="BJ315:BM315"/>
    <mergeCell ref="BJ316:BM316"/>
    <mergeCell ref="AA316:AD316"/>
    <mergeCell ref="AK317:AM317"/>
    <mergeCell ref="AN317:AP317"/>
    <mergeCell ref="X313:Z313"/>
    <mergeCell ref="AA313:AD313"/>
    <mergeCell ref="AE313:AF313"/>
    <mergeCell ref="AK313:AM313"/>
    <mergeCell ref="BN311:BO311"/>
    <mergeCell ref="BG264:BK264"/>
    <mergeCell ref="BJ276:BM276"/>
    <mergeCell ref="X271:AA271"/>
    <mergeCell ref="AB271:AF271"/>
    <mergeCell ref="AN271:AO271"/>
    <mergeCell ref="AN252:AP252"/>
    <mergeCell ref="AR252:AU252"/>
    <mergeCell ref="AN313:AP313"/>
    <mergeCell ref="B259:W259"/>
    <mergeCell ref="BJ311:BM311"/>
    <mergeCell ref="B311:D311"/>
    <mergeCell ref="E311:G311"/>
    <mergeCell ref="I311:L311"/>
    <mergeCell ref="M311:N311"/>
    <mergeCell ref="O311:T311"/>
    <mergeCell ref="U311:W311"/>
    <mergeCell ref="X311:Z311"/>
    <mergeCell ref="AA311:AD311"/>
    <mergeCell ref="AE311:AF311"/>
    <mergeCell ref="AK311:AM311"/>
    <mergeCell ref="AN311:AP311"/>
    <mergeCell ref="AR311:AU311"/>
    <mergeCell ref="AR310:AU310"/>
    <mergeCell ref="AV310:AW310"/>
    <mergeCell ref="AK310:AM310"/>
    <mergeCell ref="AN310:AP310"/>
    <mergeCell ref="BD313:BF313"/>
    <mergeCell ref="B316:D316"/>
    <mergeCell ref="E316:G316"/>
    <mergeCell ref="M321:N321"/>
    <mergeCell ref="O321:T321"/>
    <mergeCell ref="O320:T320"/>
    <mergeCell ref="I320:L320"/>
    <mergeCell ref="M320:N320"/>
    <mergeCell ref="BJ320:BM320"/>
    <mergeCell ref="AX321:BC321"/>
    <mergeCell ref="BD321:BF321"/>
    <mergeCell ref="BG321:BI321"/>
    <mergeCell ref="BJ321:BM321"/>
    <mergeCell ref="AA318:AD318"/>
    <mergeCell ref="U320:W320"/>
    <mergeCell ref="X320:Z320"/>
    <mergeCell ref="AA320:AD320"/>
    <mergeCell ref="AE316:AF316"/>
    <mergeCell ref="AK316:AM316"/>
    <mergeCell ref="BG320:BI320"/>
    <mergeCell ref="AV318:AW318"/>
    <mergeCell ref="AX318:BC318"/>
    <mergeCell ref="BD318:BF318"/>
    <mergeCell ref="O316:T316"/>
    <mergeCell ref="U316:W316"/>
    <mergeCell ref="B319:D319"/>
    <mergeCell ref="E319:G319"/>
    <mergeCell ref="I319:L319"/>
    <mergeCell ref="M319:N319"/>
    <mergeCell ref="O319:T319"/>
    <mergeCell ref="U319:W319"/>
    <mergeCell ref="B325:W325"/>
    <mergeCell ref="X325:AB325"/>
    <mergeCell ref="AC325:AF325"/>
    <mergeCell ref="AK325:BF325"/>
    <mergeCell ref="BG325:BK325"/>
    <mergeCell ref="BL325:BO325"/>
    <mergeCell ref="B322:N323"/>
    <mergeCell ref="O322:T323"/>
    <mergeCell ref="U322:W323"/>
    <mergeCell ref="X322:Z323"/>
    <mergeCell ref="AA322:AD323"/>
    <mergeCell ref="AE322:AF323"/>
    <mergeCell ref="AG322:AG323"/>
    <mergeCell ref="AH322:AH323"/>
    <mergeCell ref="AK322:AW323"/>
    <mergeCell ref="B321:D321"/>
    <mergeCell ref="B320:D320"/>
    <mergeCell ref="E320:G320"/>
    <mergeCell ref="AR321:AU321"/>
    <mergeCell ref="AV321:AW321"/>
    <mergeCell ref="E321:G321"/>
    <mergeCell ref="I321:L321"/>
    <mergeCell ref="U321:W321"/>
    <mergeCell ref="X321:Z321"/>
    <mergeCell ref="BN317:BO317"/>
    <mergeCell ref="AE318:AF318"/>
    <mergeCell ref="AK318:AM318"/>
    <mergeCell ref="AN318:AP318"/>
    <mergeCell ref="AR318:AU318"/>
    <mergeCell ref="B318:D318"/>
    <mergeCell ref="E318:G318"/>
    <mergeCell ref="I318:L318"/>
    <mergeCell ref="U318:W318"/>
    <mergeCell ref="AE320:AF320"/>
    <mergeCell ref="AK320:AM320"/>
    <mergeCell ref="AN320:AP320"/>
    <mergeCell ref="AR320:AU320"/>
    <mergeCell ref="BG318:BI318"/>
    <mergeCell ref="BJ318:BM318"/>
    <mergeCell ref="M318:N318"/>
    <mergeCell ref="O318:T318"/>
    <mergeCell ref="BJ319:BM319"/>
    <mergeCell ref="BN319:BO319"/>
    <mergeCell ref="AR319:AU319"/>
    <mergeCell ref="AV319:AW319"/>
    <mergeCell ref="AX319:BC319"/>
    <mergeCell ref="BD319:BF319"/>
    <mergeCell ref="BG319:BI319"/>
    <mergeCell ref="B317:D317"/>
    <mergeCell ref="AE317:AF317"/>
    <mergeCell ref="AR317:AU317"/>
    <mergeCell ref="AV317:AW317"/>
    <mergeCell ref="AX317:BC317"/>
    <mergeCell ref="BD317:BF317"/>
    <mergeCell ref="BG317:BI317"/>
    <mergeCell ref="BJ317:BM317"/>
    <mergeCell ref="B326:B330"/>
    <mergeCell ref="AK326:AK330"/>
    <mergeCell ref="E317:G317"/>
    <mergeCell ref="I317:L317"/>
    <mergeCell ref="M317:N317"/>
    <mergeCell ref="O317:T317"/>
    <mergeCell ref="U317:W317"/>
    <mergeCell ref="X317:Z317"/>
    <mergeCell ref="AA317:AD317"/>
    <mergeCell ref="BL63:BO63"/>
    <mergeCell ref="BG64:BK64"/>
    <mergeCell ref="BL64:BO64"/>
    <mergeCell ref="BG65:BK65"/>
    <mergeCell ref="BL65:BO65"/>
    <mergeCell ref="BG66:BK66"/>
    <mergeCell ref="BL66:BO66"/>
    <mergeCell ref="AO69:BO69"/>
    <mergeCell ref="AA256:AD257"/>
    <mergeCell ref="AE256:AF257"/>
    <mergeCell ref="AG256:AG257"/>
    <mergeCell ref="X319:Z319"/>
    <mergeCell ref="AA319:AD319"/>
    <mergeCell ref="AE319:AF319"/>
    <mergeCell ref="AK319:AM319"/>
    <mergeCell ref="AN319:AP319"/>
    <mergeCell ref="BL160:BO160"/>
    <mergeCell ref="BG210:BI210"/>
    <mergeCell ref="BJ210:BM210"/>
    <mergeCell ref="BG212:BI212"/>
    <mergeCell ref="BG197:BK197"/>
    <mergeCell ref="BL227:BO227"/>
    <mergeCell ref="BL197:BO197"/>
    <mergeCell ref="B315:D315"/>
    <mergeCell ref="E315:G315"/>
    <mergeCell ref="I315:L315"/>
    <mergeCell ref="M315:N315"/>
    <mergeCell ref="X318:Z318"/>
    <mergeCell ref="AK61:BF61"/>
    <mergeCell ref="BG61:BK61"/>
    <mergeCell ref="BL61:BO61"/>
    <mergeCell ref="BK39:BO39"/>
    <mergeCell ref="E40:F40"/>
    <mergeCell ref="G40:K40"/>
    <mergeCell ref="L40:P40"/>
    <mergeCell ref="Q40:W40"/>
    <mergeCell ref="X40:AA40"/>
    <mergeCell ref="AB40:AF40"/>
    <mergeCell ref="AN40:AO40"/>
    <mergeCell ref="AP40:AT40"/>
    <mergeCell ref="AU40:AY40"/>
    <mergeCell ref="AZ40:BF40"/>
    <mergeCell ref="BG40:BJ40"/>
    <mergeCell ref="BK40:BO40"/>
    <mergeCell ref="X39:AA39"/>
    <mergeCell ref="AB39:AF39"/>
    <mergeCell ref="G39:K39"/>
    <mergeCell ref="AX47:BC47"/>
    <mergeCell ref="BJ212:BM212"/>
    <mergeCell ref="BJ156:BM156"/>
    <mergeCell ref="I316:L316"/>
    <mergeCell ref="M316:N316"/>
    <mergeCell ref="BG198:BK198"/>
    <mergeCell ref="AN172:AO172"/>
    <mergeCell ref="AX313:BC313"/>
    <mergeCell ref="AX49:BC49"/>
    <mergeCell ref="BD49:BF49"/>
    <mergeCell ref="BG49:BI49"/>
    <mergeCell ref="BJ49:BM49"/>
    <mergeCell ref="BN49:BO49"/>
    <mergeCell ref="BG32:BK32"/>
    <mergeCell ref="BL32:BO32"/>
    <mergeCell ref="BG33:BK33"/>
    <mergeCell ref="BL33:BO33"/>
    <mergeCell ref="AK39:AM40"/>
    <mergeCell ref="AN39:AO39"/>
    <mergeCell ref="AK37:AO37"/>
    <mergeCell ref="AK45:AM45"/>
    <mergeCell ref="AN45:AP45"/>
    <mergeCell ref="AR45:AU45"/>
    <mergeCell ref="AV45:AW45"/>
    <mergeCell ref="AX45:BC45"/>
    <mergeCell ref="BD45:BF45"/>
    <mergeCell ref="AX46:BC46"/>
    <mergeCell ref="BD46:BF46"/>
    <mergeCell ref="BG46:BI46"/>
    <mergeCell ref="BJ46:BM46"/>
    <mergeCell ref="AK49:AM49"/>
    <mergeCell ref="AN49:AP49"/>
    <mergeCell ref="AR49:AU49"/>
    <mergeCell ref="AV49:AW49"/>
    <mergeCell ref="BL264:BO264"/>
    <mergeCell ref="BG262:BK262"/>
    <mergeCell ref="BN252:BO252"/>
    <mergeCell ref="BN243:BO243"/>
    <mergeCell ref="BN221:BO221"/>
    <mergeCell ref="BJ220:BM220"/>
    <mergeCell ref="BN209:BO209"/>
    <mergeCell ref="BN176:BO176"/>
    <mergeCell ref="BG151:BI151"/>
    <mergeCell ref="BL131:BO131"/>
    <mergeCell ref="BG132:BK132"/>
    <mergeCell ref="BL132:BO132"/>
    <mergeCell ref="AK50:AM50"/>
    <mergeCell ref="AN50:AP50"/>
    <mergeCell ref="AR50:AU50"/>
    <mergeCell ref="AV50:AW50"/>
    <mergeCell ref="AX50:BC50"/>
    <mergeCell ref="BD50:BF50"/>
    <mergeCell ref="BG50:BI50"/>
    <mergeCell ref="BJ50:BM50"/>
    <mergeCell ref="BN50:BO50"/>
    <mergeCell ref="BG52:BI52"/>
    <mergeCell ref="BJ52:BM52"/>
    <mergeCell ref="BN52:BO52"/>
    <mergeCell ref="BD52:BF52"/>
    <mergeCell ref="AK259:BF259"/>
    <mergeCell ref="BG259:BK259"/>
    <mergeCell ref="BL259:BO259"/>
    <mergeCell ref="BN248:BO248"/>
    <mergeCell ref="BN249:BO249"/>
    <mergeCell ref="AV250:AW250"/>
    <mergeCell ref="BN148:BO148"/>
    <mergeCell ref="BN144:BO144"/>
    <mergeCell ref="BN151:BO151"/>
    <mergeCell ref="BN150:BO150"/>
    <mergeCell ref="BN216:BO216"/>
    <mergeCell ref="BN213:BO213"/>
    <mergeCell ref="BN188:BO188"/>
    <mergeCell ref="BN187:BO187"/>
    <mergeCell ref="BN185:BO185"/>
    <mergeCell ref="BG182:BI182"/>
    <mergeCell ref="BJ182:BM182"/>
    <mergeCell ref="BN182:BO182"/>
    <mergeCell ref="BN177:BO177"/>
    <mergeCell ref="BN157:BO158"/>
    <mergeCell ref="BN156:BO156"/>
    <mergeCell ref="BN189:BO189"/>
    <mergeCell ref="BL198:BO198"/>
    <mergeCell ref="BG160:BK160"/>
    <mergeCell ref="BN181:BO181"/>
    <mergeCell ref="BN154:BO154"/>
    <mergeCell ref="BN214:BO214"/>
    <mergeCell ref="BN215:BO215"/>
    <mergeCell ref="BN210:BO210"/>
    <mergeCell ref="BG153:BI153"/>
    <mergeCell ref="BJ153:BM153"/>
    <mergeCell ref="BJ215:BM215"/>
    <mergeCell ref="BG152:BI152"/>
    <mergeCell ref="BN152:BO152"/>
    <mergeCell ref="BJ148:BM148"/>
    <mergeCell ref="BJ186:BM186"/>
    <mergeCell ref="BJ151:BM151"/>
    <mergeCell ref="BG172:BJ172"/>
    <mergeCell ref="BK172:BO172"/>
    <mergeCell ref="BN314:BO314"/>
    <mergeCell ref="BD241:BF241"/>
    <mergeCell ref="BG241:BI241"/>
    <mergeCell ref="BJ241:BM241"/>
    <mergeCell ref="BN241:BO241"/>
    <mergeCell ref="AX218:BC218"/>
    <mergeCell ref="BD218:BF218"/>
    <mergeCell ref="BG218:BI218"/>
    <mergeCell ref="BJ218:BM218"/>
    <mergeCell ref="AK193:BF193"/>
    <mergeCell ref="BG193:BK193"/>
    <mergeCell ref="BL193:BO193"/>
    <mergeCell ref="AL194:BF198"/>
    <mergeCell ref="BG194:BK194"/>
    <mergeCell ref="BL194:BO194"/>
    <mergeCell ref="BG195:BK195"/>
    <mergeCell ref="BL195:BO195"/>
    <mergeCell ref="BG196:BK196"/>
    <mergeCell ref="BL196:BO196"/>
    <mergeCell ref="AL227:BF231"/>
    <mergeCell ref="BG227:BK227"/>
    <mergeCell ref="AR313:AU313"/>
    <mergeCell ref="AV313:AW313"/>
    <mergeCell ref="BJ313:BM313"/>
    <mergeCell ref="AV311:AW311"/>
    <mergeCell ref="AX311:BC311"/>
    <mergeCell ref="BD311:BF311"/>
    <mergeCell ref="BJ244:BM244"/>
    <mergeCell ref="BG311:BI311"/>
    <mergeCell ref="BG313:BI313"/>
    <mergeCell ref="AK292:BF292"/>
    <mergeCell ref="BG292:BK292"/>
    <mergeCell ref="BG256:BI257"/>
    <mergeCell ref="BJ256:BM257"/>
    <mergeCell ref="BD146:BF146"/>
    <mergeCell ref="AL161:BF165"/>
    <mergeCell ref="BG161:BK161"/>
    <mergeCell ref="BL161:BO161"/>
    <mergeCell ref="BG162:BK162"/>
    <mergeCell ref="BL162:BO162"/>
    <mergeCell ref="BG163:BK163"/>
    <mergeCell ref="BL163:BO163"/>
    <mergeCell ref="BG164:BK164"/>
    <mergeCell ref="BL164:BO164"/>
    <mergeCell ref="BG165:BK165"/>
    <mergeCell ref="BL165:BO165"/>
    <mergeCell ref="BD182:BF182"/>
    <mergeCell ref="AK160:BF160"/>
    <mergeCell ref="BL229:BO229"/>
    <mergeCell ref="BG230:BK230"/>
    <mergeCell ref="BL230:BO230"/>
    <mergeCell ref="BL228:BO228"/>
    <mergeCell ref="BG229:BK229"/>
    <mergeCell ref="BN212:BO212"/>
    <mergeCell ref="BN186:BO186"/>
    <mergeCell ref="BN184:BO184"/>
    <mergeCell ref="AX210:BC210"/>
    <mergeCell ref="BD210:BF210"/>
    <mergeCell ref="AV146:AW146"/>
    <mergeCell ref="AX146:BC146"/>
    <mergeCell ref="BG228:BK228"/>
    <mergeCell ref="BJ252:BM252"/>
    <mergeCell ref="AX253:BC253"/>
    <mergeCell ref="BD253:BF253"/>
    <mergeCell ref="BN256:BO257"/>
    <mergeCell ref="AX310:BC310"/>
    <mergeCell ref="BN244:BO244"/>
    <mergeCell ref="BD212:BF212"/>
    <mergeCell ref="BN313:BO313"/>
    <mergeCell ref="BN316:BO316"/>
    <mergeCell ref="BN318:BO318"/>
    <mergeCell ref="BL262:BO262"/>
    <mergeCell ref="AH289:AH290"/>
    <mergeCell ref="AK289:AW290"/>
    <mergeCell ref="AX289:BC290"/>
    <mergeCell ref="BD289:BF290"/>
    <mergeCell ref="BG289:BI290"/>
    <mergeCell ref="BJ289:BM290"/>
    <mergeCell ref="BN289:BO290"/>
    <mergeCell ref="AB237:AF237"/>
    <mergeCell ref="AK237:AM238"/>
    <mergeCell ref="AN237:AO237"/>
    <mergeCell ref="AP237:AT237"/>
    <mergeCell ref="AU237:AY237"/>
    <mergeCell ref="AZ237:BF237"/>
    <mergeCell ref="BG237:BJ237"/>
    <mergeCell ref="X259:AB259"/>
    <mergeCell ref="AC259:AF259"/>
    <mergeCell ref="AX244:BC244"/>
    <mergeCell ref="BD244:BF244"/>
    <mergeCell ref="BG244:BI244"/>
    <mergeCell ref="BN315:BO315"/>
    <mergeCell ref="AH256:AH257"/>
    <mergeCell ref="AK256:AW257"/>
    <mergeCell ref="AX256:BC257"/>
    <mergeCell ref="BD256:BF257"/>
  </mergeCells>
  <phoneticPr fontId="2"/>
  <conditionalFormatting sqref="O11:AF26">
    <cfRule type="cellIs" dxfId="144" priority="318" operator="equal">
      <formula>0</formula>
    </cfRule>
  </conditionalFormatting>
  <conditionalFormatting sqref="A1:A33 AG1:AI33 BP1:BR33 A331:BR1048576 B1:G1 T1:AF1 BS1:XFD1048576 B2:AF27">
    <cfRule type="cellIs" dxfId="143" priority="317" operator="equal">
      <formula>0</formula>
    </cfRule>
  </conditionalFormatting>
  <conditionalFormatting sqref="AX11:BO26">
    <cfRule type="cellIs" dxfId="142" priority="313" operator="equal">
      <formula>0</formula>
    </cfRule>
  </conditionalFormatting>
  <conditionalFormatting sqref="AJ1:AJ33 AK2:BO10 AK1:AP1 BC1:BO1 AK25:BO27 AN11:BO24">
    <cfRule type="cellIs" dxfId="141" priority="312" operator="equal">
      <formula>0</formula>
    </cfRule>
  </conditionalFormatting>
  <conditionalFormatting sqref="O44:AF59">
    <cfRule type="cellIs" dxfId="140" priority="307" operator="equal">
      <formula>0</formula>
    </cfRule>
  </conditionalFormatting>
  <conditionalFormatting sqref="A34:A66 AG34:AI66 BP34:BR66 B35:AF43 B34:G34 T34:AF34 B58:AF60 E44:AF57">
    <cfRule type="cellIs" dxfId="139" priority="306" operator="equal">
      <formula>0</formula>
    </cfRule>
  </conditionalFormatting>
  <conditionalFormatting sqref="AX44:BO59">
    <cfRule type="cellIs" dxfId="138" priority="305" operator="equal">
      <formula>0</formula>
    </cfRule>
  </conditionalFormatting>
  <conditionalFormatting sqref="AJ34:AJ66 AK35:BO43 AK34:AP34 BC34:BO34 AK58:BO60 AN44:BO57">
    <cfRule type="cellIs" dxfId="137" priority="304" operator="equal">
      <formula>0</formula>
    </cfRule>
  </conditionalFormatting>
  <conditionalFormatting sqref="O77:AF92">
    <cfRule type="cellIs" dxfId="136" priority="301" operator="equal">
      <formula>0</formula>
    </cfRule>
  </conditionalFormatting>
  <conditionalFormatting sqref="A67:A99 AG67:AI99 BP67:BR99 B68:AF76 B67:G67 T67:AF67 B91:AF93 E77:AF90">
    <cfRule type="cellIs" dxfId="135" priority="300" operator="equal">
      <formula>0</formula>
    </cfRule>
  </conditionalFormatting>
  <conditionalFormatting sqref="AX77:BO92">
    <cfRule type="cellIs" dxfId="134" priority="299" operator="equal">
      <formula>0</formula>
    </cfRule>
  </conditionalFormatting>
  <conditionalFormatting sqref="AJ67:AJ99 AK68:BO76 AK67:AP67 BC67:BO67 AK91:BO93 AN77:BO90">
    <cfRule type="cellIs" dxfId="133" priority="298" operator="equal">
      <formula>0</formula>
    </cfRule>
  </conditionalFormatting>
  <conditionalFormatting sqref="O110:AF125">
    <cfRule type="cellIs" dxfId="132" priority="295" operator="equal">
      <formula>0</formula>
    </cfRule>
  </conditionalFormatting>
  <conditionalFormatting sqref="A100:A132 AG100:AI132 BP100:BR132 B101:AF109 B100:G100 T100:AF100 B124:AF126 E110:AF123">
    <cfRule type="cellIs" dxfId="131" priority="294" operator="equal">
      <formula>0</formula>
    </cfRule>
  </conditionalFormatting>
  <conditionalFormatting sqref="AX110:BO125">
    <cfRule type="cellIs" dxfId="130" priority="293" operator="equal">
      <formula>0</formula>
    </cfRule>
  </conditionalFormatting>
  <conditionalFormatting sqref="AJ100:AJ132 AK101:BO109 AK100:AP100 BC100:BO100 AK124:BO126 AN110:BO123">
    <cfRule type="cellIs" dxfId="129" priority="292" operator="equal">
      <formula>0</formula>
    </cfRule>
  </conditionalFormatting>
  <conditionalFormatting sqref="O143:AF158">
    <cfRule type="cellIs" dxfId="128" priority="289" operator="equal">
      <formula>0</formula>
    </cfRule>
  </conditionalFormatting>
  <conditionalFormatting sqref="A133:A165 AG133:AI165 BP133:BR165 B134:AF142 B133:G133 T133:AF133 B157:AF159 E143:AF156">
    <cfRule type="cellIs" dxfId="127" priority="288" operator="equal">
      <formula>0</formula>
    </cfRule>
  </conditionalFormatting>
  <conditionalFormatting sqref="AX143:BO158">
    <cfRule type="cellIs" dxfId="126" priority="287" operator="equal">
      <formula>0</formula>
    </cfRule>
  </conditionalFormatting>
  <conditionalFormatting sqref="AJ133:AJ165 AK134:BO142 AK133:AP133 BC133:BO133 AK157:BO159 AN143:BO156">
    <cfRule type="cellIs" dxfId="125" priority="286" operator="equal">
      <formula>0</formula>
    </cfRule>
  </conditionalFormatting>
  <conditionalFormatting sqref="O176:AF191">
    <cfRule type="cellIs" dxfId="124" priority="283" operator="equal">
      <formula>0</formula>
    </cfRule>
  </conditionalFormatting>
  <conditionalFormatting sqref="A166:A198 AG166:AI198 BP166:BR198 B167:AF175 B166:G166 T166:AF166 B190:AF192 E176:AF189">
    <cfRule type="cellIs" dxfId="123" priority="282" operator="equal">
      <formula>0</formula>
    </cfRule>
  </conditionalFormatting>
  <conditionalFormatting sqref="AX176:BO191">
    <cfRule type="cellIs" dxfId="122" priority="281" operator="equal">
      <formula>0</formula>
    </cfRule>
  </conditionalFormatting>
  <conditionalFormatting sqref="AJ166:AJ198 AK167:BO175 AK166:AP166 BC166:BO166 AK190:BO192 AN176:BO189">
    <cfRule type="cellIs" dxfId="121" priority="280" operator="equal">
      <formula>0</formula>
    </cfRule>
  </conditionalFormatting>
  <conditionalFormatting sqref="O209:AF224">
    <cfRule type="cellIs" dxfId="120" priority="277" operator="equal">
      <formula>0</formula>
    </cfRule>
  </conditionalFormatting>
  <conditionalFormatting sqref="A199:A231 AG199:AI231 BP199:BR231 B200:AF208 B199:G199 T199:AF199 B223:AF225 E209:AF222">
    <cfRule type="cellIs" dxfId="119" priority="276" operator="equal">
      <formula>0</formula>
    </cfRule>
  </conditionalFormatting>
  <conditionalFormatting sqref="AX209:BO224">
    <cfRule type="cellIs" dxfId="118" priority="275" operator="equal">
      <formula>0</formula>
    </cfRule>
  </conditionalFormatting>
  <conditionalFormatting sqref="AJ199:AJ231 AK200:BO208 AK199:AP199 BC199:BO199 AK223:BO225 AN209:BO222">
    <cfRule type="cellIs" dxfId="117" priority="274" operator="equal">
      <formula>0</formula>
    </cfRule>
  </conditionalFormatting>
  <conditionalFormatting sqref="O242:AF257">
    <cfRule type="cellIs" dxfId="116" priority="271" operator="equal">
      <formula>0</formula>
    </cfRule>
  </conditionalFormatting>
  <conditionalFormatting sqref="A232:A264 AG232:AI264 BP232:BR264 B233:AF241 B232:G232 T232:AF232 B256:AF258 E242:AF255">
    <cfRule type="cellIs" dxfId="115" priority="270" operator="equal">
      <formula>0</formula>
    </cfRule>
  </conditionalFormatting>
  <conditionalFormatting sqref="AX242:BO257">
    <cfRule type="cellIs" dxfId="114" priority="269" operator="equal">
      <formula>0</formula>
    </cfRule>
  </conditionalFormatting>
  <conditionalFormatting sqref="AJ232:AJ264 AK233:BO241 AK232:AP232 BC232:BO232 AK256:BO258 AN242:BO255">
    <cfRule type="cellIs" dxfId="113" priority="268" operator="equal">
      <formula>0</formula>
    </cfRule>
  </conditionalFormatting>
  <conditionalFormatting sqref="O275:AF290">
    <cfRule type="cellIs" dxfId="112" priority="265" operator="equal">
      <formula>0</formula>
    </cfRule>
  </conditionalFormatting>
  <conditionalFormatting sqref="A265:A297 AG265:AI297 BP265:BR297 B266:AF274 B265:G265 T265:AF265 B289:AF291 E275:AF288">
    <cfRule type="cellIs" dxfId="111" priority="264" operator="equal">
      <formula>0</formula>
    </cfRule>
  </conditionalFormatting>
  <conditionalFormatting sqref="AX275:BO290">
    <cfRule type="cellIs" dxfId="110" priority="263" operator="equal">
      <formula>0</formula>
    </cfRule>
  </conditionalFormatting>
  <conditionalFormatting sqref="AJ265:AJ297 AK266:BO274 AK265:AP265 BC265:BO265 AK289:BO291 AN275:BO288">
    <cfRule type="cellIs" dxfId="109" priority="262" operator="equal">
      <formula>0</formula>
    </cfRule>
  </conditionalFormatting>
  <conditionalFormatting sqref="O308:AF323">
    <cfRule type="cellIs" dxfId="108" priority="259" operator="equal">
      <formula>0</formula>
    </cfRule>
  </conditionalFormatting>
  <conditionalFormatting sqref="A298:A330 AG298:AI330 BP298:BR330 B299:AF307 B298:G298 T298:AF298 B322:AF324 E308:AF321">
    <cfRule type="cellIs" dxfId="107" priority="258" operator="equal">
      <formula>0</formula>
    </cfRule>
  </conditionalFormatting>
  <conditionalFormatting sqref="AX308:BO323">
    <cfRule type="cellIs" dxfId="106" priority="257" operator="equal">
      <formula>0</formula>
    </cfRule>
  </conditionalFormatting>
  <conditionalFormatting sqref="AJ298:AJ330 AK299:BO307 AK298:AP298 BC298:BO298 AK322:BO324 AN308:BO321">
    <cfRule type="cellIs" dxfId="105" priority="256" operator="equal">
      <formula>0</formula>
    </cfRule>
  </conditionalFormatting>
  <conditionalFormatting sqref="B28:B29 AC28 X28">
    <cfRule type="cellIs" dxfId="104" priority="253" operator="equal">
      <formula>0</formula>
    </cfRule>
  </conditionalFormatting>
  <conditionalFormatting sqref="B61:B62 AC61 X61">
    <cfRule type="cellIs" dxfId="103" priority="232" operator="equal">
      <formula>0</formula>
    </cfRule>
  </conditionalFormatting>
  <conditionalFormatting sqref="AK28:AK29 BL28 BG28">
    <cfRule type="cellIs" dxfId="102" priority="231" operator="equal">
      <formula>0</formula>
    </cfRule>
  </conditionalFormatting>
  <conditionalFormatting sqref="AK61:AK62 BL61 BG61">
    <cfRule type="cellIs" dxfId="101" priority="230" operator="equal">
      <formula>0</formula>
    </cfRule>
  </conditionalFormatting>
  <conditionalFormatting sqref="B94:B95 AC94 X94">
    <cfRule type="cellIs" dxfId="100" priority="229" operator="equal">
      <formula>0</formula>
    </cfRule>
  </conditionalFormatting>
  <conditionalFormatting sqref="AK94:AK95 BL94 BG94">
    <cfRule type="cellIs" dxfId="99" priority="228" operator="equal">
      <formula>0</formula>
    </cfRule>
  </conditionalFormatting>
  <conditionalFormatting sqref="B127:B128 AC127 X127">
    <cfRule type="cellIs" dxfId="98" priority="227" operator="equal">
      <formula>0</formula>
    </cfRule>
  </conditionalFormatting>
  <conditionalFormatting sqref="AK127:AK128 BL127 BG127">
    <cfRule type="cellIs" dxfId="97" priority="226" operator="equal">
      <formula>0</formula>
    </cfRule>
  </conditionalFormatting>
  <conditionalFormatting sqref="B160:B161 AC160 X160">
    <cfRule type="cellIs" dxfId="96" priority="225" operator="equal">
      <formula>0</formula>
    </cfRule>
  </conditionalFormatting>
  <conditionalFormatting sqref="AK160:AK161 BL160 BG160">
    <cfRule type="cellIs" dxfId="95" priority="224" operator="equal">
      <formula>0</formula>
    </cfRule>
  </conditionalFormatting>
  <conditionalFormatting sqref="B193:B194 AC193 X193">
    <cfRule type="cellIs" dxfId="94" priority="223" operator="equal">
      <formula>0</formula>
    </cfRule>
  </conditionalFormatting>
  <conditionalFormatting sqref="AK193:AK194 BL193 BG193">
    <cfRule type="cellIs" dxfId="93" priority="222" operator="equal">
      <formula>0</formula>
    </cfRule>
  </conditionalFormatting>
  <conditionalFormatting sqref="B226:B227 AC226 X226">
    <cfRule type="cellIs" dxfId="92" priority="221" operator="equal">
      <formula>0</formula>
    </cfRule>
  </conditionalFormatting>
  <conditionalFormatting sqref="AK226:AK227 BL226 BG226">
    <cfRule type="cellIs" dxfId="91" priority="220" operator="equal">
      <formula>0</formula>
    </cfRule>
  </conditionalFormatting>
  <conditionalFormatting sqref="B259:B260 AC259 X259">
    <cfRule type="cellIs" dxfId="90" priority="219" operator="equal">
      <formula>0</formula>
    </cfRule>
  </conditionalFormatting>
  <conditionalFormatting sqref="AK259:AK260 BL259 BG259">
    <cfRule type="cellIs" dxfId="89" priority="218" operator="equal">
      <formula>0</formula>
    </cfRule>
  </conditionalFormatting>
  <conditionalFormatting sqref="B292:B293 AC292 X292">
    <cfRule type="cellIs" dxfId="88" priority="217" operator="equal">
      <formula>0</formula>
    </cfRule>
  </conditionalFormatting>
  <conditionalFormatting sqref="AK292:AK293 BL292 BG292">
    <cfRule type="cellIs" dxfId="87" priority="216" operator="equal">
      <formula>0</formula>
    </cfRule>
  </conditionalFormatting>
  <conditionalFormatting sqref="B325:B326 AC325 X325">
    <cfRule type="cellIs" dxfId="86" priority="215" operator="equal">
      <formula>0</formula>
    </cfRule>
  </conditionalFormatting>
  <conditionalFormatting sqref="AK325:AK326 BL325 BG325">
    <cfRule type="cellIs" dxfId="85" priority="214" operator="equal">
      <formula>0</formula>
    </cfRule>
  </conditionalFormatting>
  <conditionalFormatting sqref="H166:S166">
    <cfRule type="cellIs" dxfId="84" priority="75" operator="equal">
      <formula>0</formula>
    </cfRule>
  </conditionalFormatting>
  <conditionalFormatting sqref="AQ1:BB1">
    <cfRule type="cellIs" dxfId="83" priority="99" operator="equal">
      <formula>0</formula>
    </cfRule>
  </conditionalFormatting>
  <conditionalFormatting sqref="H1:S1">
    <cfRule type="cellIs" dxfId="82" priority="98" operator="equal">
      <formula>0</formula>
    </cfRule>
  </conditionalFormatting>
  <conditionalFormatting sqref="H34:S34">
    <cfRule type="cellIs" dxfId="81" priority="97" operator="equal">
      <formula>0</formula>
    </cfRule>
  </conditionalFormatting>
  <conditionalFormatting sqref="AQ34:BB34">
    <cfRule type="cellIs" dxfId="80" priority="96" operator="equal">
      <formula>0</formula>
    </cfRule>
  </conditionalFormatting>
  <conditionalFormatting sqref="AQ67:BB67">
    <cfRule type="cellIs" dxfId="79" priority="89" operator="equal">
      <formula>0</formula>
    </cfRule>
  </conditionalFormatting>
  <conditionalFormatting sqref="H67:S67">
    <cfRule type="cellIs" dxfId="78" priority="87" operator="equal">
      <formula>0</formula>
    </cfRule>
  </conditionalFormatting>
  <conditionalFormatting sqref="H100:S100">
    <cfRule type="cellIs" dxfId="77" priority="86" operator="equal">
      <formula>0</formula>
    </cfRule>
  </conditionalFormatting>
  <conditionalFormatting sqref="AQ100:BB100">
    <cfRule type="cellIs" dxfId="76" priority="85" operator="equal">
      <formula>0</formula>
    </cfRule>
  </conditionalFormatting>
  <conditionalFormatting sqref="AQ133:BB133">
    <cfRule type="cellIs" dxfId="75" priority="77" operator="equal">
      <formula>0</formula>
    </cfRule>
  </conditionalFormatting>
  <conditionalFormatting sqref="H133:S133">
    <cfRule type="cellIs" dxfId="74" priority="76" operator="equal">
      <formula>0</formula>
    </cfRule>
  </conditionalFormatting>
  <conditionalFormatting sqref="AQ166:BB166">
    <cfRule type="cellIs" dxfId="73" priority="74" operator="equal">
      <formula>0</formula>
    </cfRule>
  </conditionalFormatting>
  <conditionalFormatting sqref="AQ199:BB199">
    <cfRule type="cellIs" dxfId="72" priority="66" operator="equal">
      <formula>0</formula>
    </cfRule>
  </conditionalFormatting>
  <conditionalFormatting sqref="H199:S199">
    <cfRule type="cellIs" dxfId="71" priority="65" operator="equal">
      <formula>0</formula>
    </cfRule>
  </conditionalFormatting>
  <conditionalFormatting sqref="H232:S232">
    <cfRule type="cellIs" dxfId="70" priority="64" operator="equal">
      <formula>0</formula>
    </cfRule>
  </conditionalFormatting>
  <conditionalFormatting sqref="AQ232:BB232">
    <cfRule type="cellIs" dxfId="69" priority="63" operator="equal">
      <formula>0</formula>
    </cfRule>
  </conditionalFormatting>
  <conditionalFormatting sqref="AQ265:BB265">
    <cfRule type="cellIs" dxfId="68" priority="56" operator="equal">
      <formula>0</formula>
    </cfRule>
  </conditionalFormatting>
  <conditionalFormatting sqref="H265:S265">
    <cfRule type="cellIs" dxfId="67" priority="55" operator="equal">
      <formula>0</formula>
    </cfRule>
  </conditionalFormatting>
  <conditionalFormatting sqref="H298:S298">
    <cfRule type="cellIs" dxfId="66" priority="54" operator="equal">
      <formula>0</formula>
    </cfRule>
  </conditionalFormatting>
  <conditionalFormatting sqref="AQ298:BB298">
    <cfRule type="cellIs" dxfId="65" priority="53" operator="equal">
      <formula>0</formula>
    </cfRule>
  </conditionalFormatting>
  <conditionalFormatting sqref="B44:D57">
    <cfRule type="cellIs" dxfId="64" priority="49" operator="equal">
      <formula>0</formula>
    </cfRule>
  </conditionalFormatting>
  <conditionalFormatting sqref="B77:D90">
    <cfRule type="cellIs" dxfId="63" priority="48" operator="equal">
      <formula>0</formula>
    </cfRule>
  </conditionalFormatting>
  <conditionalFormatting sqref="B110:D123">
    <cfRule type="cellIs" dxfId="62" priority="47" operator="equal">
      <formula>0</formula>
    </cfRule>
  </conditionalFormatting>
  <conditionalFormatting sqref="B143:D156">
    <cfRule type="cellIs" dxfId="61" priority="46" operator="equal">
      <formula>0</formula>
    </cfRule>
  </conditionalFormatting>
  <conditionalFormatting sqref="B176:D189">
    <cfRule type="cellIs" dxfId="60" priority="45" operator="equal">
      <formula>0</formula>
    </cfRule>
  </conditionalFormatting>
  <conditionalFormatting sqref="B209:D222">
    <cfRule type="cellIs" dxfId="59" priority="44" operator="equal">
      <formula>0</formula>
    </cfRule>
  </conditionalFormatting>
  <conditionalFormatting sqref="B242:D255">
    <cfRule type="cellIs" dxfId="58" priority="43" operator="equal">
      <formula>0</formula>
    </cfRule>
  </conditionalFormatting>
  <conditionalFormatting sqref="B275:D288">
    <cfRule type="cellIs" dxfId="57" priority="42" operator="equal">
      <formula>0</formula>
    </cfRule>
  </conditionalFormatting>
  <conditionalFormatting sqref="B308:D321">
    <cfRule type="cellIs" dxfId="56" priority="41" operator="equal">
      <formula>0</formula>
    </cfRule>
  </conditionalFormatting>
  <conditionalFormatting sqref="AK308:AM321">
    <cfRule type="cellIs" dxfId="55" priority="40" operator="equal">
      <formula>0</formula>
    </cfRule>
  </conditionalFormatting>
  <conditionalFormatting sqref="AK275:AM288">
    <cfRule type="cellIs" dxfId="54" priority="39" operator="equal">
      <formula>0</formula>
    </cfRule>
  </conditionalFormatting>
  <conditionalFormatting sqref="AK242:AM255">
    <cfRule type="cellIs" dxfId="53" priority="38" operator="equal">
      <formula>0</formula>
    </cfRule>
  </conditionalFormatting>
  <conditionalFormatting sqref="AK209:AM222">
    <cfRule type="cellIs" dxfId="52" priority="37" operator="equal">
      <formula>0</formula>
    </cfRule>
  </conditionalFormatting>
  <conditionalFormatting sqref="AK176:AM189">
    <cfRule type="cellIs" dxfId="51" priority="36" operator="equal">
      <formula>0</formula>
    </cfRule>
  </conditionalFormatting>
  <conditionalFormatting sqref="AK143:AM156">
    <cfRule type="cellIs" dxfId="50" priority="35" operator="equal">
      <formula>0</formula>
    </cfRule>
  </conditionalFormatting>
  <conditionalFormatting sqref="AK110:AM123">
    <cfRule type="cellIs" dxfId="49" priority="34" operator="equal">
      <formula>0</formula>
    </cfRule>
  </conditionalFormatting>
  <conditionalFormatting sqref="AK77:AM90">
    <cfRule type="cellIs" dxfId="48" priority="33" operator="equal">
      <formula>0</formula>
    </cfRule>
  </conditionalFormatting>
  <conditionalFormatting sqref="AK44:AM57">
    <cfRule type="cellIs" dxfId="47" priority="32" operator="equal">
      <formula>0</formula>
    </cfRule>
  </conditionalFormatting>
  <conditionalFormatting sqref="AK11:AM24">
    <cfRule type="cellIs" dxfId="46" priority="31" operator="equal">
      <formula>0</formula>
    </cfRule>
  </conditionalFormatting>
  <dataValidations count="3">
    <dataValidation showInputMessage="1" showErrorMessage="1" sqref="E11:E13 E16:E24 AN247:AN255 E242:E244 AN82:AN90 AN110:AN112 E44:E46 E49:E57 E77:E79 E82:E90 AN115:AN123 AN143:AN145 AN148:AN156 E110:E112 E143:E145 E115:E123 E148:E156 AN181:AN189 E176:E178 E181:E189 AN176:AN178 AN214:AN222 E209:E211 E214:E222 E247:E255 AN242:AN244 AN11:AN13 AN16:AN24 AN209:AN211 AN44:AN46 AN49:AN57 AN77:AN79 AN280:AN288 E275:E277 E280:E288 AN275:AN277 AN313:AN321 E308:E310 E313:E321 AN308:AN310" xr:uid="{00000000-0002-0000-0000-000000000000}"/>
    <dataValidation type="list" allowBlank="1" showInputMessage="1" showErrorMessage="1" sqref="AQ298:BB298 AQ1:BB1 H1:S1 H34:S34 AQ34:BB34 AQ67:BB67 H67:S67 H100:S100 AQ100:BB100 AQ133:BB133 H133:S133 H166:S166 AQ166:BB166 AQ199:BB199 H199:S199 H232:S232 AQ232:BB232 AQ265:BB265 H265:S265 H298:S298" xr:uid="{832927F4-8982-48B2-8414-19AB303ADFEB}">
      <formula1>$BU$11:$BU$13</formula1>
    </dataValidation>
    <dataValidation type="list" showInputMessage="1" showErrorMessage="1" sqref="X29:AB32 X95:AB98 BG95:BK98 X161:AB164 BG161:BK164 X227:AB230 BG227:BK230 BG260:BK263 BG293:BK296 BG326:BK329 B11:D24 B44:D57 B77:D90 B110:D123 B143:D156 B176:D189 B209:D222 B242:D255 B275:D288 B308:D321 AK308:AM321 AK275:AM288 AK242:AM255 AK209:AM222 AK176:AM189 AK143:AM156 AK110:AM123 AK77:AM90 AK44:AM57 AK11:AM24 BG62:BK65 X326:AB329 X293:AB296 X260:AB263 X194:AB197 BG194:BK197 X128:AB131 BG128:BK131 X62:AB65 BG29:BK32" xr:uid="{675F1FA1-7EB0-4119-8463-3A84F4AACD8F}">
      <formula1>$BV$11:$BV$21</formula1>
    </dataValidation>
  </dataValidations>
  <pageMargins left="0.6692913385826772" right="0.23622047244094491" top="0.62992125984251968" bottom="0.35433070866141736" header="0.31496062992125984" footer="0.31496062992125984"/>
  <pageSetup paperSize="9" scale="87" orientation="portrait" r:id="rId1"/>
  <headerFooter>
    <oddHeader>&amp;L&amp;"ＭＳ 明朝,標準"&amp;E様　式　③</oddHeader>
  </headerFooter>
  <rowBreaks count="18" manualBreakCount="18">
    <brk id="33" max="31" man="1"/>
    <brk id="33" min="36" max="66" man="1"/>
    <brk id="66" max="31" man="1"/>
    <brk id="66" min="36" max="66" man="1"/>
    <brk id="99" max="31" man="1"/>
    <brk id="99" min="36" max="66" man="1"/>
    <brk id="132" max="31" man="1"/>
    <brk id="132" min="36" max="66" man="1"/>
    <brk id="165" max="31" man="1"/>
    <brk id="165" min="36" max="66" man="1"/>
    <brk id="198" max="31" man="1"/>
    <brk id="198" min="36" max="66" man="1"/>
    <brk id="231" max="31" man="1"/>
    <brk id="231" min="36" max="66" man="1"/>
    <brk id="264" max="31" man="1"/>
    <brk id="264" min="36" max="66" man="1"/>
    <brk id="297" max="31" man="1"/>
    <brk id="297" min="36" max="66" man="1"/>
  </rowBreaks>
  <colBreaks count="2" manualBreakCount="2">
    <brk id="32" max="329" man="1"/>
    <brk id="6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E2472-600C-4E6C-8076-3722ED17A794}">
  <sheetPr codeName="Sheet3">
    <tabColor rgb="FFFFC000"/>
  </sheetPr>
  <dimension ref="A1:J80"/>
  <sheetViews>
    <sheetView view="pageBreakPreview" topLeftCell="A24" zoomScaleNormal="100" zoomScaleSheetLayoutView="100" workbookViewId="0">
      <selection activeCell="H78" sqref="H78"/>
    </sheetView>
  </sheetViews>
  <sheetFormatPr defaultRowHeight="13.5"/>
  <cols>
    <col min="1" max="4" width="9" style="8"/>
    <col min="5" max="5" width="9" style="8" customWidth="1"/>
    <col min="6" max="6" width="11.375" style="8" customWidth="1"/>
    <col min="7" max="7" width="0.5" style="8" customWidth="1"/>
    <col min="8" max="8" width="9" style="8"/>
    <col min="9" max="9" width="8.625" style="8" customWidth="1"/>
    <col min="10" max="10" width="14.125" style="8" customWidth="1"/>
    <col min="11" max="16384" width="9" style="8"/>
  </cols>
  <sheetData>
    <row r="1" spans="1:10">
      <c r="A1" s="99" t="s">
        <v>88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>
      <c r="A2" s="99"/>
      <c r="B2" s="99"/>
      <c r="C2" s="99"/>
      <c r="D2" s="99"/>
      <c r="E2" s="99"/>
      <c r="F2" s="99"/>
      <c r="G2" s="99"/>
      <c r="H2" s="99"/>
      <c r="I2" s="347" t="s">
        <v>254</v>
      </c>
      <c r="J2" s="347"/>
    </row>
    <row r="3" spans="1:10">
      <c r="A3" s="99"/>
      <c r="B3" s="99"/>
      <c r="C3" s="99"/>
      <c r="D3" s="99"/>
      <c r="E3" s="99"/>
      <c r="F3" s="99"/>
      <c r="G3" s="99"/>
      <c r="H3" s="347" t="s">
        <v>253</v>
      </c>
      <c r="I3" s="347"/>
      <c r="J3" s="347"/>
    </row>
    <row r="4" spans="1:10">
      <c r="A4" s="99"/>
      <c r="B4" s="99"/>
      <c r="C4" s="99"/>
      <c r="D4" s="99"/>
      <c r="E4" s="99"/>
      <c r="F4" s="99"/>
      <c r="G4" s="99"/>
      <c r="H4" s="100"/>
      <c r="I4" s="100"/>
      <c r="J4" s="100"/>
    </row>
    <row r="5" spans="1:10">
      <c r="A5" s="99" t="s">
        <v>34</v>
      </c>
      <c r="B5" s="99"/>
      <c r="C5" s="99"/>
      <c r="D5" s="99"/>
      <c r="E5" s="99"/>
      <c r="F5" s="99"/>
      <c r="G5" s="99"/>
      <c r="H5" s="99"/>
      <c r="I5" s="99"/>
      <c r="J5" s="99"/>
    </row>
    <row r="6" spans="1:10">
      <c r="A6" s="99" t="s">
        <v>35</v>
      </c>
      <c r="B6" s="99"/>
      <c r="C6" s="99"/>
      <c r="D6" s="99"/>
      <c r="E6" s="99"/>
      <c r="F6" s="99"/>
      <c r="G6" s="99"/>
      <c r="H6" s="99"/>
      <c r="I6" s="99"/>
      <c r="J6" s="99"/>
    </row>
    <row r="7" spans="1:10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>
      <c r="A9" s="99"/>
      <c r="B9" s="99"/>
      <c r="C9" s="99"/>
      <c r="D9" s="99"/>
      <c r="E9" s="99"/>
      <c r="F9" s="99"/>
      <c r="G9" s="99"/>
      <c r="H9" s="99"/>
      <c r="I9" s="99"/>
      <c r="J9" s="99"/>
    </row>
    <row r="10" spans="1:10">
      <c r="A10" s="99"/>
      <c r="B10" s="99"/>
      <c r="C10" s="99"/>
      <c r="D10" s="99"/>
      <c r="E10" s="353" t="s">
        <v>36</v>
      </c>
      <c r="F10" s="353"/>
      <c r="G10" s="101"/>
      <c r="H10" s="99"/>
      <c r="I10" s="99"/>
      <c r="J10" s="99"/>
    </row>
    <row r="11" spans="1:10">
      <c r="A11" s="99"/>
      <c r="B11" s="99"/>
      <c r="C11" s="99"/>
      <c r="D11" s="99"/>
      <c r="E11" s="99"/>
      <c r="F11" s="100" t="s">
        <v>37</v>
      </c>
      <c r="G11" s="100"/>
      <c r="H11" s="349">
        <f>総括表!E5</f>
        <v>0</v>
      </c>
      <c r="I11" s="349"/>
      <c r="J11" s="349"/>
    </row>
    <row r="12" spans="1:10" ht="3.75" customHeight="1">
      <c r="A12" s="99"/>
      <c r="B12" s="99"/>
      <c r="C12" s="99"/>
      <c r="D12" s="99"/>
      <c r="E12" s="99"/>
      <c r="F12" s="100"/>
      <c r="G12" s="100"/>
      <c r="H12" s="102"/>
      <c r="I12" s="102"/>
      <c r="J12" s="102"/>
    </row>
    <row r="13" spans="1:10">
      <c r="A13" s="99"/>
      <c r="B13" s="99"/>
      <c r="C13" s="99"/>
      <c r="D13" s="99"/>
      <c r="E13" s="99"/>
      <c r="F13" s="100" t="s">
        <v>38</v>
      </c>
      <c r="G13" s="100"/>
      <c r="H13" s="349" t="str">
        <f>総括表!F2</f>
        <v>福井県○○協会（連盟）</v>
      </c>
      <c r="I13" s="349"/>
      <c r="J13" s="349"/>
    </row>
    <row r="14" spans="1:10" ht="3.75" customHeight="1">
      <c r="A14" s="99"/>
      <c r="B14" s="99"/>
      <c r="C14" s="99"/>
      <c r="D14" s="99"/>
      <c r="E14" s="99"/>
      <c r="F14" s="100"/>
      <c r="G14" s="100"/>
      <c r="H14" s="102"/>
      <c r="I14" s="102"/>
      <c r="J14" s="102"/>
    </row>
    <row r="15" spans="1:10" ht="14.25" customHeight="1">
      <c r="A15" s="99"/>
      <c r="B15" s="99"/>
      <c r="C15" s="99"/>
      <c r="D15" s="99"/>
      <c r="E15" s="99"/>
      <c r="F15" s="100" t="s">
        <v>39</v>
      </c>
      <c r="G15" s="100"/>
      <c r="H15" s="349" t="str">
        <f>総括表!E6&amp;"    ㊞"</f>
        <v xml:space="preserve">    ㊞</v>
      </c>
      <c r="I15" s="349"/>
      <c r="J15" s="349"/>
    </row>
    <row r="16" spans="1:10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9.5" customHeight="1">
      <c r="A19" s="591" t="str">
        <f>総括表!C2&amp;"　"&amp;総括表!B3</f>
        <v>令和  年度　競技力向上対策事業（国体強化対策事業）特別配分</v>
      </c>
      <c r="B19" s="591"/>
      <c r="C19" s="591"/>
      <c r="D19" s="591"/>
      <c r="E19" s="591"/>
      <c r="F19" s="591"/>
      <c r="G19" s="591"/>
      <c r="H19" s="591"/>
      <c r="I19" s="591"/>
      <c r="J19" s="591"/>
    </row>
    <row r="20" spans="1:10" ht="19.5" customHeight="1">
      <c r="A20" s="591" t="s">
        <v>89</v>
      </c>
      <c r="B20" s="591"/>
      <c r="C20" s="591"/>
      <c r="D20" s="591"/>
      <c r="E20" s="591"/>
      <c r="F20" s="591"/>
      <c r="G20" s="591"/>
      <c r="H20" s="591"/>
      <c r="I20" s="591"/>
      <c r="J20" s="591"/>
    </row>
    <row r="21" spans="1:10" ht="14.2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4.2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>
      <c r="A24" s="99"/>
      <c r="B24" s="99"/>
      <c r="C24" s="99"/>
      <c r="D24" s="99"/>
      <c r="E24" s="99"/>
      <c r="F24" s="99"/>
      <c r="G24" s="99"/>
      <c r="H24" s="99"/>
      <c r="I24" s="99"/>
      <c r="J24" s="99"/>
    </row>
    <row r="25" spans="1:10" ht="18.75" customHeight="1">
      <c r="A25" s="355" t="str">
        <f>"　"&amp;総括表!C2&amp;総括表!B3&amp;"費補助金として交付を受けた事業が完了したので、関係書類を添え下記のとおり報告します。"</f>
        <v>　令和  年度競技力向上対策事業（国体強化対策事業）特別配分費補助金として交付を受けた事業が完了したので、関係書類を添え下記のとおり報告します。</v>
      </c>
      <c r="B25" s="355"/>
      <c r="C25" s="355"/>
      <c r="D25" s="355"/>
      <c r="E25" s="355"/>
      <c r="F25" s="355"/>
      <c r="G25" s="355"/>
      <c r="H25" s="355"/>
      <c r="I25" s="355"/>
      <c r="J25" s="355"/>
    </row>
    <row r="26" spans="1:10" ht="18.75" customHeight="1">
      <c r="A26" s="355"/>
      <c r="B26" s="355"/>
      <c r="C26" s="355"/>
      <c r="D26" s="355"/>
      <c r="E26" s="355"/>
      <c r="F26" s="355"/>
      <c r="G26" s="355"/>
      <c r="H26" s="355"/>
      <c r="I26" s="355"/>
      <c r="J26" s="355"/>
    </row>
    <row r="27" spans="1:10">
      <c r="A27" s="99"/>
      <c r="B27" s="99"/>
      <c r="C27" s="99"/>
      <c r="D27" s="99"/>
      <c r="E27" s="99"/>
      <c r="F27" s="99"/>
      <c r="G27" s="99"/>
      <c r="H27" s="99"/>
      <c r="I27" s="99"/>
      <c r="J27" s="99"/>
    </row>
    <row r="28" spans="1:10">
      <c r="A28" s="99"/>
      <c r="B28" s="99"/>
      <c r="C28" s="99"/>
      <c r="D28" s="99"/>
      <c r="E28" s="99"/>
      <c r="F28" s="99"/>
      <c r="G28" s="99"/>
      <c r="H28" s="99"/>
      <c r="I28" s="99"/>
      <c r="J28" s="99"/>
    </row>
    <row r="29" spans="1:10">
      <c r="A29" s="99"/>
      <c r="B29" s="99"/>
      <c r="C29" s="99"/>
      <c r="D29" s="99"/>
      <c r="E29" s="99"/>
      <c r="F29" s="99"/>
      <c r="G29" s="99"/>
      <c r="H29" s="99"/>
      <c r="I29" s="99"/>
      <c r="J29" s="99"/>
    </row>
    <row r="30" spans="1:10">
      <c r="A30" s="99"/>
      <c r="B30" s="99"/>
      <c r="C30" s="99"/>
      <c r="D30" s="99"/>
      <c r="E30" s="99"/>
      <c r="F30" s="99"/>
      <c r="G30" s="99"/>
      <c r="H30" s="99"/>
      <c r="I30" s="99"/>
      <c r="J30" s="99"/>
    </row>
    <row r="31" spans="1:10">
      <c r="A31" s="353" t="s">
        <v>41</v>
      </c>
      <c r="B31" s="353"/>
      <c r="C31" s="353"/>
      <c r="D31" s="353"/>
      <c r="E31" s="353"/>
      <c r="F31" s="353"/>
      <c r="G31" s="353"/>
      <c r="H31" s="353"/>
      <c r="I31" s="353"/>
      <c r="J31" s="353"/>
    </row>
    <row r="32" spans="1:10">
      <c r="A32" s="99"/>
      <c r="B32" s="99"/>
      <c r="C32" s="99"/>
      <c r="D32" s="99"/>
      <c r="E32" s="99"/>
      <c r="F32" s="99"/>
      <c r="G32" s="99"/>
      <c r="H32" s="99"/>
      <c r="I32" s="99"/>
      <c r="J32" s="99"/>
    </row>
    <row r="33" spans="1:10">
      <c r="A33" s="99"/>
      <c r="B33" s="99"/>
      <c r="C33" s="99"/>
      <c r="D33" s="99"/>
      <c r="E33" s="99"/>
      <c r="F33" s="99"/>
      <c r="G33" s="99"/>
      <c r="H33" s="99"/>
      <c r="I33" s="99"/>
      <c r="J33" s="99"/>
    </row>
    <row r="34" spans="1:10">
      <c r="A34" s="99"/>
      <c r="B34" s="99"/>
      <c r="C34" s="99"/>
      <c r="D34" s="99"/>
      <c r="E34" s="99"/>
      <c r="F34" s="99"/>
      <c r="G34" s="99"/>
      <c r="H34" s="99"/>
      <c r="I34" s="99"/>
      <c r="J34" s="99"/>
    </row>
    <row r="35" spans="1:10">
      <c r="A35" s="99"/>
      <c r="B35" s="99"/>
      <c r="C35" s="99"/>
      <c r="D35" s="99"/>
      <c r="E35" s="99"/>
      <c r="F35" s="99"/>
      <c r="G35" s="99"/>
      <c r="H35" s="99"/>
      <c r="I35" s="99"/>
      <c r="J35" s="99"/>
    </row>
    <row r="36" spans="1:10">
      <c r="A36" s="99"/>
      <c r="B36" s="99"/>
      <c r="C36" s="99"/>
      <c r="D36" s="99"/>
      <c r="E36" s="99"/>
      <c r="F36" s="99"/>
      <c r="G36" s="99"/>
      <c r="H36" s="99"/>
      <c r="I36" s="99"/>
      <c r="J36" s="99"/>
    </row>
    <row r="37" spans="1:10" ht="13.5" customHeight="1">
      <c r="A37" s="355" t="s">
        <v>90</v>
      </c>
      <c r="B37" s="355"/>
      <c r="C37" s="355"/>
      <c r="D37" s="99"/>
      <c r="E37" s="99"/>
      <c r="F37" s="99"/>
      <c r="G37" s="99"/>
      <c r="H37" s="99"/>
      <c r="I37" s="99"/>
      <c r="J37" s="99"/>
    </row>
    <row r="38" spans="1:10">
      <c r="A38" s="355"/>
      <c r="B38" s="355"/>
      <c r="C38" s="355"/>
      <c r="D38" s="99"/>
      <c r="E38" s="100" t="s">
        <v>26</v>
      </c>
      <c r="F38" s="100" t="s">
        <v>43</v>
      </c>
      <c r="G38" s="352">
        <f>総括表!E21</f>
        <v>0</v>
      </c>
      <c r="H38" s="352"/>
      <c r="I38" s="352"/>
      <c r="J38" s="99" t="s">
        <v>44</v>
      </c>
    </row>
    <row r="39" spans="1:10">
      <c r="A39" s="99"/>
      <c r="B39" s="99"/>
      <c r="C39" s="99"/>
      <c r="D39" s="99"/>
      <c r="E39" s="100"/>
      <c r="F39" s="100"/>
      <c r="G39" s="106"/>
      <c r="H39" s="106"/>
      <c r="I39" s="106"/>
      <c r="J39" s="99"/>
    </row>
    <row r="40" spans="1:10">
      <c r="A40" s="99"/>
      <c r="B40" s="99"/>
      <c r="C40" s="99"/>
      <c r="D40" s="99"/>
      <c r="E40" s="100" t="s">
        <v>91</v>
      </c>
      <c r="F40" s="100" t="s">
        <v>43</v>
      </c>
      <c r="G40" s="352">
        <f ca="1">総括表!H21</f>
        <v>0</v>
      </c>
      <c r="H40" s="352"/>
      <c r="I40" s="352"/>
      <c r="J40" s="99" t="s">
        <v>44</v>
      </c>
    </row>
    <row r="41" spans="1:10">
      <c r="A41" s="99"/>
      <c r="B41" s="99"/>
      <c r="C41" s="99"/>
      <c r="D41" s="99"/>
      <c r="E41" s="100"/>
      <c r="F41" s="100"/>
      <c r="G41" s="106"/>
      <c r="H41" s="106"/>
      <c r="I41" s="106"/>
      <c r="J41" s="99"/>
    </row>
    <row r="42" spans="1:10">
      <c r="A42" s="99"/>
      <c r="B42" s="99"/>
      <c r="C42" s="99"/>
      <c r="D42" s="99"/>
      <c r="E42" s="100" t="s">
        <v>92</v>
      </c>
      <c r="F42" s="100" t="s">
        <v>93</v>
      </c>
      <c r="G42" s="590">
        <f ca="1">総括表!K21</f>
        <v>0</v>
      </c>
      <c r="H42" s="590"/>
      <c r="I42" s="590"/>
      <c r="J42" s="99" t="s">
        <v>44</v>
      </c>
    </row>
    <row r="43" spans="1:10">
      <c r="A43" s="99"/>
      <c r="B43" s="99"/>
      <c r="C43" s="99"/>
      <c r="D43" s="99"/>
      <c r="E43" s="99"/>
      <c r="F43" s="99"/>
      <c r="G43" s="99"/>
      <c r="H43" s="99"/>
      <c r="I43" s="99"/>
      <c r="J43" s="99"/>
    </row>
    <row r="44" spans="1:10">
      <c r="A44" s="99"/>
      <c r="B44" s="99"/>
      <c r="C44" s="99"/>
      <c r="D44" s="99"/>
      <c r="E44" s="99"/>
      <c r="F44" s="99"/>
      <c r="G44" s="99"/>
      <c r="H44" s="99"/>
      <c r="I44" s="99"/>
      <c r="J44" s="99"/>
    </row>
    <row r="45" spans="1:10">
      <c r="A45" s="99"/>
      <c r="B45" s="99"/>
      <c r="C45" s="99"/>
      <c r="D45" s="99"/>
      <c r="E45" s="99"/>
      <c r="F45" s="99"/>
      <c r="G45" s="99"/>
      <c r="H45" s="99"/>
      <c r="I45" s="99"/>
      <c r="J45" s="99"/>
    </row>
    <row r="46" spans="1:10">
      <c r="A46" s="99"/>
      <c r="B46" s="99"/>
      <c r="C46" s="99"/>
      <c r="D46" s="99"/>
      <c r="E46" s="99"/>
      <c r="F46" s="99"/>
      <c r="G46" s="99"/>
      <c r="H46" s="99"/>
      <c r="I46" s="99"/>
      <c r="J46" s="99"/>
    </row>
    <row r="47" spans="1:10">
      <c r="A47" s="99"/>
      <c r="B47" s="99"/>
      <c r="C47" s="99"/>
      <c r="D47" s="99"/>
      <c r="E47" s="99"/>
      <c r="F47" s="99"/>
      <c r="G47" s="99"/>
      <c r="H47" s="99"/>
      <c r="I47" s="99"/>
      <c r="J47" s="99"/>
    </row>
    <row r="48" spans="1:10">
      <c r="A48" s="99" t="s">
        <v>45</v>
      </c>
      <c r="B48" s="99"/>
      <c r="C48" s="99"/>
      <c r="D48" s="99"/>
      <c r="E48" s="109" t="s">
        <v>46</v>
      </c>
      <c r="F48" s="99" t="s">
        <v>94</v>
      </c>
      <c r="G48" s="99"/>
      <c r="H48" s="99"/>
      <c r="I48" s="99" t="s">
        <v>95</v>
      </c>
      <c r="J48" s="99"/>
    </row>
    <row r="49" spans="1:10">
      <c r="A49" s="99"/>
      <c r="B49" s="99"/>
      <c r="C49" s="99"/>
      <c r="D49" s="99"/>
      <c r="E49" s="108"/>
      <c r="F49" s="99"/>
      <c r="G49" s="99"/>
      <c r="H49" s="99"/>
      <c r="I49" s="99"/>
      <c r="J49" s="99"/>
    </row>
    <row r="50" spans="1:10">
      <c r="A50" s="99"/>
      <c r="B50" s="99"/>
      <c r="C50" s="99"/>
      <c r="D50" s="99"/>
      <c r="E50" s="109" t="s">
        <v>96</v>
      </c>
      <c r="F50" s="99" t="s">
        <v>97</v>
      </c>
      <c r="G50" s="99"/>
      <c r="H50" s="99"/>
      <c r="I50" s="99" t="s">
        <v>69</v>
      </c>
      <c r="J50" s="99"/>
    </row>
    <row r="51" spans="1:10">
      <c r="A51" s="99"/>
      <c r="B51" s="99"/>
      <c r="C51" s="99"/>
      <c r="D51" s="99"/>
      <c r="E51" s="108"/>
      <c r="F51" s="99"/>
      <c r="G51" s="99"/>
      <c r="H51" s="99"/>
      <c r="I51" s="99"/>
      <c r="J51" s="99"/>
    </row>
    <row r="52" spans="1:10">
      <c r="A52" s="99"/>
      <c r="B52" s="99"/>
      <c r="C52" s="99"/>
      <c r="D52" s="99"/>
      <c r="E52" s="109" t="s">
        <v>98</v>
      </c>
      <c r="F52" s="99" t="s">
        <v>99</v>
      </c>
      <c r="G52" s="99"/>
      <c r="H52" s="99"/>
      <c r="I52" s="99"/>
      <c r="J52" s="99"/>
    </row>
    <row r="53" spans="1:10">
      <c r="A53" s="99"/>
      <c r="B53" s="99"/>
      <c r="C53" s="99"/>
      <c r="D53" s="99"/>
      <c r="E53" s="108"/>
      <c r="F53" s="99"/>
      <c r="G53" s="99"/>
      <c r="H53" s="99"/>
      <c r="I53" s="99"/>
      <c r="J53" s="99"/>
    </row>
    <row r="54" spans="1:10">
      <c r="A54" s="99"/>
      <c r="B54" s="99"/>
      <c r="C54" s="99"/>
      <c r="D54" s="99"/>
      <c r="E54" s="109" t="s">
        <v>100</v>
      </c>
      <c r="F54" s="99" t="s">
        <v>101</v>
      </c>
      <c r="G54" s="110"/>
      <c r="H54" s="103" t="s">
        <v>102</v>
      </c>
      <c r="I54" s="99"/>
      <c r="J54" s="99"/>
    </row>
    <row r="55" spans="1:10">
      <c r="A55" s="134" t="s">
        <v>103</v>
      </c>
      <c r="B55" s="134"/>
      <c r="C55" s="134"/>
      <c r="D55" s="134"/>
      <c r="E55" s="134"/>
      <c r="F55" s="134"/>
      <c r="G55" s="99"/>
      <c r="H55" s="99"/>
      <c r="I55" s="99"/>
      <c r="J55" s="99"/>
    </row>
    <row r="56" spans="1:10" ht="26.25" customHeight="1">
      <c r="A56" s="134"/>
      <c r="B56" s="134"/>
      <c r="C56" s="134"/>
      <c r="D56" s="134"/>
      <c r="E56" s="134"/>
      <c r="F56" s="134"/>
      <c r="G56" s="99"/>
      <c r="H56" s="99"/>
      <c r="I56" s="99"/>
      <c r="J56" s="99"/>
    </row>
    <row r="57" spans="1:10" ht="37.5" customHeight="1">
      <c r="A57" s="589" t="str">
        <f>総括表!C56&amp;"　競技力向上対策事業（国体強化対策事業）特別配分　収支決算書"</f>
        <v>　競技力向上対策事業（国体強化対策事業）特別配分　収支決算書</v>
      </c>
      <c r="B57" s="589"/>
      <c r="C57" s="589"/>
      <c r="D57" s="589"/>
      <c r="E57" s="589"/>
      <c r="F57" s="589"/>
      <c r="G57" s="589"/>
      <c r="H57" s="589"/>
      <c r="I57" s="589"/>
      <c r="J57" s="589"/>
    </row>
    <row r="58" spans="1:10" ht="15.75" customHeight="1">
      <c r="A58" s="134"/>
      <c r="B58" s="134"/>
      <c r="C58" s="134"/>
      <c r="D58" s="134"/>
      <c r="E58" s="134"/>
      <c r="F58" s="134"/>
      <c r="G58" s="99"/>
      <c r="H58" s="99"/>
      <c r="I58" s="99"/>
      <c r="J58" s="99"/>
    </row>
    <row r="59" spans="1:10">
      <c r="A59" s="134"/>
      <c r="B59" s="134"/>
      <c r="C59" s="134"/>
      <c r="D59" s="134"/>
      <c r="E59" s="134"/>
      <c r="F59" s="135"/>
      <c r="G59" s="99"/>
      <c r="H59" s="99"/>
      <c r="I59" s="99"/>
      <c r="J59" s="99"/>
    </row>
    <row r="60" spans="1:10" ht="36" customHeight="1">
      <c r="A60" s="134" t="s">
        <v>104</v>
      </c>
      <c r="B60" s="134"/>
      <c r="C60" s="134"/>
      <c r="D60" s="134"/>
      <c r="E60" s="134"/>
      <c r="F60" s="99"/>
      <c r="G60" s="99"/>
      <c r="H60" s="99"/>
      <c r="I60" s="99"/>
      <c r="J60" s="135" t="s">
        <v>56</v>
      </c>
    </row>
    <row r="61" spans="1:10" ht="36" customHeight="1">
      <c r="A61" s="592" t="s">
        <v>105</v>
      </c>
      <c r="B61" s="593"/>
      <c r="C61" s="593" t="s">
        <v>106</v>
      </c>
      <c r="D61" s="593"/>
      <c r="E61" s="593" t="s">
        <v>107</v>
      </c>
      <c r="F61" s="593"/>
      <c r="G61" s="593"/>
      <c r="H61" s="593" t="s">
        <v>108</v>
      </c>
      <c r="I61" s="593"/>
      <c r="J61" s="136" t="s">
        <v>241</v>
      </c>
    </row>
    <row r="62" spans="1:10" ht="36" customHeight="1">
      <c r="A62" s="594" t="s">
        <v>109</v>
      </c>
      <c r="B62" s="595"/>
      <c r="C62" s="598">
        <f>総括表!C10</f>
        <v>0</v>
      </c>
      <c r="D62" s="598"/>
      <c r="E62" s="598">
        <f ca="1">総括表!H21</f>
        <v>0</v>
      </c>
      <c r="F62" s="598"/>
      <c r="G62" s="598"/>
      <c r="H62" s="605">
        <f ca="1">E62-C62</f>
        <v>0</v>
      </c>
      <c r="I62" s="605"/>
      <c r="J62" s="137"/>
    </row>
    <row r="63" spans="1:10" ht="36" customHeight="1">
      <c r="A63" s="594" t="s">
        <v>61</v>
      </c>
      <c r="B63" s="595"/>
      <c r="C63" s="598">
        <f>当初年間計画書!BD39</f>
        <v>0</v>
      </c>
      <c r="D63" s="598"/>
      <c r="E63" s="598">
        <f ca="1">総括表!E24</f>
        <v>0</v>
      </c>
      <c r="F63" s="598"/>
      <c r="G63" s="598"/>
      <c r="H63" s="605">
        <f ca="1">E63-C63</f>
        <v>0</v>
      </c>
      <c r="I63" s="605"/>
      <c r="J63" s="137"/>
    </row>
    <row r="64" spans="1:10" ht="36" customHeight="1" thickBot="1">
      <c r="A64" s="596" t="s">
        <v>110</v>
      </c>
      <c r="B64" s="597"/>
      <c r="C64" s="599"/>
      <c r="D64" s="599"/>
      <c r="E64" s="599"/>
      <c r="F64" s="599"/>
      <c r="G64" s="599"/>
      <c r="H64" s="606">
        <f>E64-C64</f>
        <v>0</v>
      </c>
      <c r="I64" s="606"/>
      <c r="J64" s="194"/>
    </row>
    <row r="65" spans="1:10" ht="36" customHeight="1" thickTop="1">
      <c r="A65" s="600" t="s">
        <v>111</v>
      </c>
      <c r="B65" s="601"/>
      <c r="C65" s="604">
        <f>SUM(C62:D64)</f>
        <v>0</v>
      </c>
      <c r="D65" s="604"/>
      <c r="E65" s="604">
        <f ca="1">SUM(E62:F64)</f>
        <v>0</v>
      </c>
      <c r="F65" s="604"/>
      <c r="G65" s="604"/>
      <c r="H65" s="607">
        <f ca="1">SUM(H62:H64)</f>
        <v>0</v>
      </c>
      <c r="I65" s="607"/>
      <c r="J65" s="138"/>
    </row>
    <row r="66" spans="1:10" ht="120" customHeight="1">
      <c r="A66" s="134"/>
      <c r="B66" s="134"/>
      <c r="C66" s="134"/>
      <c r="D66" s="99"/>
      <c r="E66" s="134"/>
      <c r="F66" s="99"/>
      <c r="G66" s="99"/>
      <c r="H66" s="134"/>
      <c r="I66" s="99"/>
      <c r="J66" s="134"/>
    </row>
    <row r="67" spans="1:10" ht="36" customHeight="1">
      <c r="A67" s="134" t="s">
        <v>112</v>
      </c>
      <c r="B67" s="134"/>
      <c r="C67" s="134"/>
      <c r="D67" s="99"/>
      <c r="E67" s="134"/>
      <c r="F67" s="99"/>
      <c r="G67" s="99"/>
      <c r="H67" s="134"/>
      <c r="I67" s="99"/>
      <c r="J67" s="134"/>
    </row>
    <row r="68" spans="1:10" ht="36" customHeight="1">
      <c r="A68" s="592" t="s">
        <v>105</v>
      </c>
      <c r="B68" s="593"/>
      <c r="C68" s="593" t="s">
        <v>106</v>
      </c>
      <c r="D68" s="593"/>
      <c r="E68" s="593" t="s">
        <v>107</v>
      </c>
      <c r="F68" s="593"/>
      <c r="G68" s="593"/>
      <c r="H68" s="593" t="s">
        <v>108</v>
      </c>
      <c r="I68" s="593"/>
      <c r="J68" s="136" t="s">
        <v>241</v>
      </c>
    </row>
    <row r="69" spans="1:10" ht="36" customHeight="1" thickBot="1">
      <c r="A69" s="602" t="s">
        <v>65</v>
      </c>
      <c r="B69" s="597"/>
      <c r="C69" s="599">
        <f>C65</f>
        <v>0</v>
      </c>
      <c r="D69" s="599"/>
      <c r="E69" s="599">
        <f ca="1">E65</f>
        <v>0</v>
      </c>
      <c r="F69" s="599"/>
      <c r="G69" s="599"/>
      <c r="H69" s="608">
        <f ca="1">E69-C69</f>
        <v>0</v>
      </c>
      <c r="I69" s="608"/>
      <c r="J69" s="195"/>
    </row>
    <row r="70" spans="1:10" ht="36" customHeight="1" thickTop="1">
      <c r="A70" s="600" t="s">
        <v>111</v>
      </c>
      <c r="B70" s="601"/>
      <c r="C70" s="604">
        <f>SUM(C69:C69)</f>
        <v>0</v>
      </c>
      <c r="D70" s="604"/>
      <c r="E70" s="604">
        <f ca="1">SUM(E69:E69)</f>
        <v>0</v>
      </c>
      <c r="F70" s="604"/>
      <c r="G70" s="604"/>
      <c r="H70" s="607">
        <f ca="1">SUM(H69:H69)</f>
        <v>0</v>
      </c>
      <c r="I70" s="607"/>
      <c r="J70" s="139"/>
    </row>
    <row r="71" spans="1:10" ht="19.5" customHeight="1">
      <c r="A71" s="134"/>
      <c r="B71" s="134"/>
      <c r="C71" s="134"/>
      <c r="D71" s="134"/>
      <c r="E71" s="134"/>
      <c r="F71" s="134"/>
      <c r="G71" s="99"/>
      <c r="H71" s="99"/>
      <c r="I71" s="99"/>
      <c r="J71" s="99"/>
    </row>
    <row r="72" spans="1:10">
      <c r="A72" s="134" t="s">
        <v>113</v>
      </c>
      <c r="B72" s="134"/>
      <c r="C72" s="134"/>
      <c r="D72" s="134"/>
      <c r="E72" s="134"/>
      <c r="F72" s="134"/>
      <c r="G72" s="99"/>
      <c r="H72" s="99"/>
      <c r="I72" s="99"/>
      <c r="J72" s="99"/>
    </row>
    <row r="73" spans="1:10" ht="83.25" customHeight="1">
      <c r="A73" s="134"/>
      <c r="B73" s="134"/>
      <c r="C73" s="134"/>
      <c r="D73" s="134"/>
      <c r="E73" s="134"/>
      <c r="F73" s="134"/>
      <c r="G73" s="99"/>
      <c r="H73" s="99"/>
      <c r="I73" s="99"/>
      <c r="J73" s="99"/>
    </row>
    <row r="74" spans="1:10">
      <c r="A74" s="134"/>
      <c r="B74" s="99"/>
      <c r="C74" s="99"/>
      <c r="D74" s="603" t="str">
        <f>H3</f>
        <v>令和〇年〇月〇日</v>
      </c>
      <c r="E74" s="603"/>
      <c r="F74" s="134"/>
      <c r="G74" s="99"/>
      <c r="H74" s="99"/>
      <c r="I74" s="99"/>
      <c r="J74" s="99"/>
    </row>
    <row r="75" spans="1:10">
      <c r="A75" s="134"/>
      <c r="B75" s="134"/>
      <c r="C75" s="134"/>
      <c r="D75" s="134"/>
      <c r="E75" s="134"/>
      <c r="F75" s="134"/>
      <c r="G75" s="99"/>
      <c r="H75" s="99"/>
      <c r="I75" s="99"/>
      <c r="J75" s="99"/>
    </row>
    <row r="76" spans="1:10">
      <c r="A76" s="134"/>
      <c r="B76" s="134"/>
      <c r="C76" s="99"/>
      <c r="D76" s="99"/>
      <c r="E76" s="140" t="s">
        <v>114</v>
      </c>
      <c r="F76" s="141" t="str">
        <f>" "&amp;総括表!F2</f>
        <v xml:space="preserve"> 福井県○○協会（連盟）</v>
      </c>
      <c r="G76" s="99"/>
      <c r="H76" s="99"/>
      <c r="I76" s="99"/>
      <c r="J76" s="99"/>
    </row>
    <row r="77" spans="1:10">
      <c r="A77" s="134"/>
      <c r="B77" s="134"/>
      <c r="C77" s="99"/>
      <c r="D77" s="99"/>
      <c r="E77" s="135"/>
      <c r="F77" s="135"/>
      <c r="G77" s="99"/>
      <c r="H77" s="99"/>
      <c r="I77" s="99"/>
      <c r="J77" s="99"/>
    </row>
    <row r="78" spans="1:10">
      <c r="A78" s="134"/>
      <c r="B78" s="134"/>
      <c r="C78" s="99"/>
      <c r="D78" s="99"/>
      <c r="E78" s="140" t="s">
        <v>115</v>
      </c>
      <c r="F78" s="141" t="str">
        <f>" 会長　"&amp;総括表!E6&amp;"　㊞ 　"</f>
        <v xml:space="preserve"> 会長　　㊞ 　</v>
      </c>
      <c r="G78" s="99"/>
      <c r="H78" s="99"/>
      <c r="I78" s="99"/>
      <c r="J78" s="99"/>
    </row>
    <row r="79" spans="1:10">
      <c r="A79" s="99"/>
      <c r="B79" s="99"/>
      <c r="C79" s="99"/>
      <c r="D79" s="99"/>
      <c r="E79" s="99"/>
      <c r="F79" s="99"/>
      <c r="G79" s="99"/>
      <c r="H79" s="99"/>
      <c r="I79" s="99"/>
      <c r="J79" s="99"/>
    </row>
    <row r="80" spans="1:10">
      <c r="A80" s="99"/>
      <c r="B80" s="99"/>
      <c r="C80" s="99"/>
      <c r="D80" s="99"/>
      <c r="E80" s="99"/>
      <c r="F80" s="99"/>
      <c r="G80" s="99"/>
      <c r="H80" s="99"/>
      <c r="I80" s="99"/>
      <c r="J80" s="99"/>
    </row>
  </sheetData>
  <mergeCells count="48">
    <mergeCell ref="H68:I68"/>
    <mergeCell ref="H69:I69"/>
    <mergeCell ref="H70:I70"/>
    <mergeCell ref="E68:G68"/>
    <mergeCell ref="E69:G69"/>
    <mergeCell ref="E70:G70"/>
    <mergeCell ref="H61:I61"/>
    <mergeCell ref="H62:I62"/>
    <mergeCell ref="H63:I63"/>
    <mergeCell ref="H64:I64"/>
    <mergeCell ref="H65:I65"/>
    <mergeCell ref="A65:B65"/>
    <mergeCell ref="A68:B68"/>
    <mergeCell ref="A69:B69"/>
    <mergeCell ref="A70:B70"/>
    <mergeCell ref="D74:E74"/>
    <mergeCell ref="C68:D68"/>
    <mergeCell ref="C69:D69"/>
    <mergeCell ref="C70:D70"/>
    <mergeCell ref="E65:G65"/>
    <mergeCell ref="C65:D65"/>
    <mergeCell ref="A61:B61"/>
    <mergeCell ref="A62:B62"/>
    <mergeCell ref="A63:B63"/>
    <mergeCell ref="A64:B64"/>
    <mergeCell ref="E61:G61"/>
    <mergeCell ref="E62:G62"/>
    <mergeCell ref="E63:G63"/>
    <mergeCell ref="E64:G64"/>
    <mergeCell ref="C61:D61"/>
    <mergeCell ref="C62:D62"/>
    <mergeCell ref="C63:D63"/>
    <mergeCell ref="C64:D64"/>
    <mergeCell ref="A57:J57"/>
    <mergeCell ref="G40:I40"/>
    <mergeCell ref="G42:I42"/>
    <mergeCell ref="I2:J2"/>
    <mergeCell ref="H3:J3"/>
    <mergeCell ref="A19:J19"/>
    <mergeCell ref="A20:J20"/>
    <mergeCell ref="A25:J26"/>
    <mergeCell ref="A31:J31"/>
    <mergeCell ref="A37:C38"/>
    <mergeCell ref="E10:F10"/>
    <mergeCell ref="H15:J15"/>
    <mergeCell ref="H13:J13"/>
    <mergeCell ref="H11:J11"/>
    <mergeCell ref="G38:I38"/>
  </mergeCells>
  <phoneticPr fontId="2"/>
  <conditionalFormatting sqref="H3:J11">
    <cfRule type="cellIs" dxfId="45" priority="2" operator="equal">
      <formula>0</formula>
    </cfRule>
  </conditionalFormatting>
  <conditionalFormatting sqref="J69">
    <cfRule type="containsBlanks" dxfId="44" priority="1">
      <formula>LEN(TRIM(J69))=0</formula>
    </cfRule>
  </conditionalFormatting>
  <dataValidations count="1">
    <dataValidation type="textLength" operator="lessThan" allowBlank="1" showInputMessage="1" showErrorMessage="1" sqref="F11:J15 A25:J26 A19:J19 G38:I43 A37:J54 A60:XFD68 A69:I70 D74:E74 C76:E79 E76:E79 G76:H79 F76:F77 F79" xr:uid="{9298FC93-6573-4CC9-90F3-A5D2745AC6C0}">
      <formula1>0</formula1>
    </dataValidation>
  </dataValidations>
  <pageMargins left="0.7" right="0.7" top="0.75" bottom="0.75" header="0.3" footer="0.3"/>
  <pageSetup paperSize="9" scale="99" orientation="portrait" r:id="rId1"/>
  <rowBreaks count="1" manualBreakCount="1">
    <brk id="54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rgb="FFFFC000"/>
  </sheetPr>
  <dimension ref="A1:Q34"/>
  <sheetViews>
    <sheetView showZeros="0" view="pageBreakPreview" zoomScaleNormal="100" zoomScaleSheetLayoutView="100" workbookViewId="0">
      <pane ySplit="4" topLeftCell="A5" activePane="bottomLeft" state="frozen"/>
      <selection pane="bottomLeft" activeCell="J21" sqref="J21"/>
    </sheetView>
  </sheetViews>
  <sheetFormatPr defaultRowHeight="13.5"/>
  <cols>
    <col min="1" max="1" width="4.5" style="8" customWidth="1"/>
    <col min="2" max="13" width="6.875" style="8" customWidth="1"/>
    <col min="14" max="14" width="10.625" style="8" customWidth="1"/>
    <col min="15" max="16384" width="9" style="8"/>
  </cols>
  <sheetData>
    <row r="1" spans="1:17" ht="27" customHeight="1">
      <c r="A1" s="27" t="s">
        <v>182</v>
      </c>
      <c r="B1" s="609" t="s">
        <v>243</v>
      </c>
      <c r="C1" s="609"/>
      <c r="D1" s="10"/>
      <c r="E1" s="609" t="str">
        <f>'当初　実績報告書'!E1</f>
        <v>令和  年度</v>
      </c>
      <c r="F1" s="609"/>
      <c r="G1" s="609"/>
      <c r="H1" s="609"/>
      <c r="I1" s="609" t="str">
        <f>'当初　実績報告書'!H1</f>
        <v>国体強化対策事業</v>
      </c>
      <c r="J1" s="609"/>
      <c r="K1" s="609"/>
      <c r="L1" s="609"/>
      <c r="M1" s="10"/>
      <c r="N1" s="27"/>
      <c r="O1" s="2"/>
      <c r="P1" s="2"/>
      <c r="Q1" s="2"/>
    </row>
    <row r="2" spans="1:17" ht="14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610"/>
      <c r="N2" s="610"/>
      <c r="O2" s="2"/>
      <c r="P2" s="2"/>
      <c r="Q2" s="2"/>
    </row>
    <row r="3" spans="1:17" ht="22.5" customHeight="1">
      <c r="A3" s="196" t="s">
        <v>244</v>
      </c>
      <c r="B3" s="613" t="s">
        <v>247</v>
      </c>
      <c r="C3" s="614"/>
      <c r="D3" s="615"/>
      <c r="E3" s="614" t="s">
        <v>248</v>
      </c>
      <c r="F3" s="614"/>
      <c r="G3" s="614"/>
      <c r="H3" s="613" t="s">
        <v>245</v>
      </c>
      <c r="I3" s="614"/>
      <c r="J3" s="615"/>
      <c r="K3" s="614" t="s">
        <v>246</v>
      </c>
      <c r="L3" s="614"/>
      <c r="M3" s="614"/>
      <c r="N3" s="611" t="s">
        <v>195</v>
      </c>
      <c r="O3" s="2"/>
      <c r="P3" s="2"/>
      <c r="Q3" s="2"/>
    </row>
    <row r="4" spans="1:17" ht="27" customHeight="1">
      <c r="A4" s="205" t="s">
        <v>143</v>
      </c>
      <c r="B4" s="209" t="s">
        <v>189</v>
      </c>
      <c r="C4" s="204" t="s">
        <v>190</v>
      </c>
      <c r="D4" s="210" t="s">
        <v>249</v>
      </c>
      <c r="E4" s="208" t="s">
        <v>189</v>
      </c>
      <c r="F4" s="204" t="s">
        <v>190</v>
      </c>
      <c r="G4" s="211" t="s">
        <v>250</v>
      </c>
      <c r="H4" s="209" t="s">
        <v>189</v>
      </c>
      <c r="I4" s="204" t="s">
        <v>190</v>
      </c>
      <c r="J4" s="210" t="s">
        <v>249</v>
      </c>
      <c r="K4" s="208" t="s">
        <v>189</v>
      </c>
      <c r="L4" s="204" t="s">
        <v>190</v>
      </c>
      <c r="M4" s="211" t="s">
        <v>194</v>
      </c>
      <c r="N4" s="612"/>
    </row>
    <row r="5" spans="1:17" ht="28.5" customHeight="1">
      <c r="A5" s="206">
        <v>1</v>
      </c>
      <c r="B5" s="199">
        <f>SUMIF('当初　実績報告書'!$B$11:$D$24,"消耗品・備品費",'当初　実績報告書'!$U$11:$W$24)</f>
        <v>0</v>
      </c>
      <c r="C5" s="19">
        <f>SUMIF('当初　実績報告書'!$B$11:$D$24,"使用料",'当初　実績報告書'!$U$11:$W$24)</f>
        <v>0</v>
      </c>
      <c r="D5" s="29">
        <f>SUMIF('当初　実績報告書'!$B$11:$D$24,"手数料",'当初　実績報告書'!$U$11:$W$24)</f>
        <v>0</v>
      </c>
      <c r="E5" s="198">
        <f>SUMIF('当初　実績報告書'!$B$11:$D$24,"消耗品・備品費",'当初　実績報告書'!$X$11:$Z$24)</f>
        <v>0</v>
      </c>
      <c r="F5" s="19">
        <f>SUMIF('当初　実績報告書'!$B$11:$D$24,"使用料",'当初　実績報告書'!$X$11:$Z$24)</f>
        <v>0</v>
      </c>
      <c r="G5" s="197">
        <f>SUMIF('当初　実績報告書'!$B$11:$D$24,"手数料",'当初　実績報告書'!$X$11:$Z$24)</f>
        <v>0</v>
      </c>
      <c r="H5" s="199">
        <f>SUMIF('当初　実績報告書'!$B$11:$D$24,"消耗品・備品費",'当初　実績報告書'!$AA$11:$AD$24)</f>
        <v>0</v>
      </c>
      <c r="I5" s="19">
        <f>SUMIF('当初　実績報告書'!$B$11:$D$24,"使用料",'当初　実績報告書'!$AA$11:$AD$24)</f>
        <v>0</v>
      </c>
      <c r="J5" s="29">
        <f>SUMIF('当初　実績報告書'!$B$11:$D$24,"手数料",'当初　実績報告書'!$AA$11:$AD$24)</f>
        <v>0</v>
      </c>
      <c r="K5" s="198">
        <f ca="1">SUMIF('当初　実績報告書'!$B$11:$D$24,"消耗品・備品費",'当初　実績報告書'!$AE$11:$AF$24)</f>
        <v>0</v>
      </c>
      <c r="L5" s="19">
        <f ca="1">SUMIF('当初　実績報告書'!$B$11:$D$24,"使用料",'当初　実績報告書'!$AE$11:$AF$24)</f>
        <v>0</v>
      </c>
      <c r="M5" s="197">
        <f ca="1">SUMIF('当初　実績報告書'!$B$11:$D$24,"手数料",'当初　実績報告書'!$AE$11:$AF$24)</f>
        <v>0</v>
      </c>
      <c r="N5" s="200">
        <f t="shared" ref="N5:N24" ca="1" si="0">SUM(B5:M5)</f>
        <v>0</v>
      </c>
    </row>
    <row r="6" spans="1:17" ht="28.5" customHeight="1">
      <c r="A6" s="207">
        <v>2</v>
      </c>
      <c r="B6" s="199">
        <f>SUMIF('当初　実績報告書'!$B$44:$D$57,"消耗品・備品費",'当初　実績報告書'!$U$44:$W$57)</f>
        <v>0</v>
      </c>
      <c r="C6" s="19">
        <f>SUMIF('当初　実績報告書'!$B$44:$D$57,"使用料",'当初　実績報告書'!$U$44:$W$57)</f>
        <v>0</v>
      </c>
      <c r="D6" s="29">
        <f>SUMIF('当初　実績報告書'!$B$44:$D$57,"手数料",'当初　実績報告書'!$U$44:$W$57)</f>
        <v>0</v>
      </c>
      <c r="E6" s="198">
        <f>SUMIF('当初　実績報告書'!$B$44:$D$57,"消耗品・備品費",'当初　実績報告書'!$X$44:$Z$57)</f>
        <v>0</v>
      </c>
      <c r="F6" s="19">
        <f>SUMIF('当初　実績報告書'!$B$44:$D$57,"使用料",'当初　実績報告書'!$X$44:$Z$57)</f>
        <v>0</v>
      </c>
      <c r="G6" s="19">
        <f>SUMIF('当初　実績報告書'!$B$44:$D$57,"手数料",'当初　実績報告書'!$X$44:$Z$57)</f>
        <v>0</v>
      </c>
      <c r="H6" s="199">
        <f>SUMIF('当初　実績報告書'!$B$44:$D$57,"消耗品・備品費",'当初　実績報告書'!$AA$44:$AD$57)</f>
        <v>0</v>
      </c>
      <c r="I6" s="19">
        <f>SUMIF('当初　実績報告書'!$B$44:$D$57,"使用料",'当初　実績報告書'!$AA$44:$AD$57)</f>
        <v>0</v>
      </c>
      <c r="J6" s="29">
        <f>SUMIF('当初　実績報告書'!$B$44:$D$57,"手数料",'当初　実績報告書'!$AA$44:$AD$57)</f>
        <v>0</v>
      </c>
      <c r="K6" s="198">
        <f ca="1">SUMIF('当初　実績報告書'!$B$44:$D$57,"消耗品・備品費",'当初　実績報告書'!$AE$44:$AF$57)</f>
        <v>0</v>
      </c>
      <c r="L6" s="19">
        <f ca="1">SUMIF('当初　実績報告書'!$B$44:$D$57,"使用料",'当初　実績報告書'!$AE$44:$AF$57)</f>
        <v>0</v>
      </c>
      <c r="M6" s="197">
        <f ca="1">SUMIF('当初　実績報告書'!$B$44:$D$57,"手数料",'当初　実績報告書'!$AE$44:$AF$57)</f>
        <v>0</v>
      </c>
      <c r="N6" s="200">
        <f t="shared" ca="1" si="0"/>
        <v>0</v>
      </c>
    </row>
    <row r="7" spans="1:17" ht="28.5" customHeight="1">
      <c r="A7" s="207">
        <v>3</v>
      </c>
      <c r="B7" s="199">
        <f>SUMIF('当初　実績報告書'!$B$77:$D$90,"消耗品・備品費",'当初　実績報告書'!$U$77:$W$90)</f>
        <v>0</v>
      </c>
      <c r="C7" s="19">
        <f>SUMIF('当初　実績報告書'!$B$77:$D$90,"使用料",'当初　実績報告書'!$U$77:$W$90)</f>
        <v>0</v>
      </c>
      <c r="D7" s="29">
        <f>SUMIF('当初　実績報告書'!$B$77:$D$90,"手数料",'当初　実績報告書'!$U$77:$W$90)</f>
        <v>0</v>
      </c>
      <c r="E7" s="198">
        <f>SUMIF('当初　実績報告書'!$B$77:$D$90,"消耗品・備品費",'当初　実績報告書'!$X$77:$Z$90)</f>
        <v>0</v>
      </c>
      <c r="F7" s="19">
        <f>SUMIF('当初　実績報告書'!$B$77:$D$90,"使用料",'当初　実績報告書'!$X$77:$Z$90)</f>
        <v>0</v>
      </c>
      <c r="G7" s="19">
        <f>SUMIF('当初　実績報告書'!$B$77:$D$90,"手数料",'当初　実績報告書'!$X$77:$Z$90)</f>
        <v>0</v>
      </c>
      <c r="H7" s="199">
        <f>SUMIF('当初　実績報告書'!$B$77:$D$90,"消耗品・備品費",'当初　実績報告書'!$AA$77:$AD$90)</f>
        <v>0</v>
      </c>
      <c r="I7" s="19">
        <f>SUMIF('当初　実績報告書'!$B$77:$D$90,"使用料",'当初　実績報告書'!$AA$77:$AD$90)</f>
        <v>0</v>
      </c>
      <c r="J7" s="29">
        <f>SUMIF('当初　実績報告書'!$B$77:$D$90,"手数料",'当初　実績報告書'!$AA$77:$AD$90)</f>
        <v>0</v>
      </c>
      <c r="K7" s="198">
        <f ca="1">SUMIF('当初　実績報告書'!$B$77:$D$90,"消耗品・備品費",'当初　実績報告書'!$AE$77:$AF$90)</f>
        <v>0</v>
      </c>
      <c r="L7" s="19">
        <f ca="1">SUMIF('当初　実績報告書'!$B$77:$D$90,"使用料",'当初　実績報告書'!$AE$77:$AF$90)</f>
        <v>0</v>
      </c>
      <c r="M7" s="197">
        <f ca="1">SUMIF('当初　実績報告書'!$B$77:$D$90,"手数料",'当初　実績報告書'!$AE$77:$AF$90)</f>
        <v>0</v>
      </c>
      <c r="N7" s="200">
        <f t="shared" ca="1" si="0"/>
        <v>0</v>
      </c>
    </row>
    <row r="8" spans="1:17" ht="28.5" customHeight="1">
      <c r="A8" s="207">
        <v>4</v>
      </c>
      <c r="B8" s="199">
        <f>SUMIF('当初　実績報告書'!$B$110:$D$123,"消耗品・備品費",'当初　実績報告書'!$U$110:$W$123)</f>
        <v>0</v>
      </c>
      <c r="C8" s="19">
        <f>SUMIF('当初　実績報告書'!$B$110:$D$123,"使用料",'当初　実績報告書'!$U$110:$W$123)</f>
        <v>0</v>
      </c>
      <c r="D8" s="29">
        <f>SUMIF('当初　実績報告書'!$B$110:$D$123,"手数料",'当初　実績報告書'!$U$110:$W$123)</f>
        <v>0</v>
      </c>
      <c r="E8" s="198">
        <f>SUMIF('当初　実績報告書'!$B$110:$D$123,"消耗品・備品費",'当初　実績報告書'!$X$110:$Z$123)</f>
        <v>0</v>
      </c>
      <c r="F8" s="19">
        <f>SUMIF('当初　実績報告書'!$B$110:$D$123,"使用料",'当初　実績報告書'!$X$110:$Z$123)</f>
        <v>0</v>
      </c>
      <c r="G8" s="19">
        <f>SUMIF('当初　実績報告書'!$B$110:$D$123,"手数料",'当初　実績報告書'!$X$110:$Z$123)</f>
        <v>0</v>
      </c>
      <c r="H8" s="199">
        <f>SUMIF('当初　実績報告書'!$B$110:$D$123,"消耗品・備品費",'当初　実績報告書'!$AA$110:$AD$123)</f>
        <v>0</v>
      </c>
      <c r="I8" s="19">
        <f>SUMIF('当初　実績報告書'!$B$110:$D$123,"使用料",'当初　実績報告書'!$AA$110:$AD$123)</f>
        <v>0</v>
      </c>
      <c r="J8" s="29">
        <f>SUMIF('当初　実績報告書'!$B$110:$D$123,"手数料",'当初　実績報告書'!$AA$110:$AD$123)</f>
        <v>0</v>
      </c>
      <c r="K8" s="198">
        <f ca="1">SUMIF('当初　実績報告書'!$B$110:$D$123,"消耗品・備品費",'当初　実績報告書'!$AE$110:$AF$123)</f>
        <v>0</v>
      </c>
      <c r="L8" s="19">
        <f ca="1">SUMIF('当初　実績報告書'!$B$110:$D$123,"使用料",'当初　実績報告書'!$AE$110:$AF$123)</f>
        <v>0</v>
      </c>
      <c r="M8" s="197">
        <f ca="1">SUMIF('当初　実績報告書'!$B$110:$D$123,"手数料",'当初　実績報告書'!$AE$110:$AF$123)</f>
        <v>0</v>
      </c>
      <c r="N8" s="200">
        <f t="shared" ca="1" si="0"/>
        <v>0</v>
      </c>
    </row>
    <row r="9" spans="1:17" ht="28.5" customHeight="1">
      <c r="A9" s="207">
        <v>5</v>
      </c>
      <c r="B9" s="199">
        <f>SUMIF('当初　実績報告書'!$B$143:$D$156,"消耗品・備品費",'当初　実績報告書'!$U$143:$W$156)</f>
        <v>0</v>
      </c>
      <c r="C9" s="19">
        <f>SUMIF('当初　実績報告書'!$B$143:$D$156,"使用料",'当初　実績報告書'!$U$143:$W$156)</f>
        <v>0</v>
      </c>
      <c r="D9" s="29">
        <f>SUMIF('当初　実績報告書'!$B$143:$D$156,"手数料",'当初　実績報告書'!$U$143:$W$156)</f>
        <v>0</v>
      </c>
      <c r="E9" s="198">
        <f>SUMIF('当初　実績報告書'!$B$143:$D$156,"消耗品・備品費",'当初　実績報告書'!$X$143:$Z$156)</f>
        <v>0</v>
      </c>
      <c r="F9" s="19">
        <f>SUMIF('当初　実績報告書'!$B$143:$D$156,"使用料",'当初　実績報告書'!$X$143:$Z$156)</f>
        <v>0</v>
      </c>
      <c r="G9" s="19">
        <f>SUMIF('当初　実績報告書'!$B$143:$D$156,"手数料",'当初　実績報告書'!$X$143:$Z$156)</f>
        <v>0</v>
      </c>
      <c r="H9" s="199">
        <f>SUMIF('当初　実績報告書'!$B$143:$D$156,"消耗品・備品費",'当初　実績報告書'!$AA$143:$AD$156)</f>
        <v>0</v>
      </c>
      <c r="I9" s="19">
        <f>SUMIF('当初　実績報告書'!$B$143:$D$156,"使用料",'当初　実績報告書'!$AA$143:$AD$156)</f>
        <v>0</v>
      </c>
      <c r="J9" s="29">
        <f>SUMIF('当初　実績報告書'!$B$143:$D$156,"手数料",'当初　実績報告書'!$AA$143:$AD$156)</f>
        <v>0</v>
      </c>
      <c r="K9" s="198">
        <f ca="1">SUMIF('当初　実績報告書'!$B$143:$D$156,"消耗品・備品費",'当初　実績報告書'!$AE$143:$AF$156)</f>
        <v>0</v>
      </c>
      <c r="L9" s="19">
        <f ca="1">SUMIF('当初　実績報告書'!$B$143:$D$156,"使用料",'当初　実績報告書'!$AE$143:$AF$156)</f>
        <v>0</v>
      </c>
      <c r="M9" s="197">
        <f ca="1">SUMIF('当初　実績報告書'!$B$143:$D$156,"手数料",'当初　実績報告書'!$AE$143:$AF$156)</f>
        <v>0</v>
      </c>
      <c r="N9" s="200">
        <f t="shared" ca="1" si="0"/>
        <v>0</v>
      </c>
    </row>
    <row r="10" spans="1:17" ht="28.5" customHeight="1">
      <c r="A10" s="207">
        <v>6</v>
      </c>
      <c r="B10" s="199">
        <f>SUMIF('当初　実績報告書'!$B$176:$D$189,"消耗品・備品費",'当初　実績報告書'!$U$176:$W$189)</f>
        <v>0</v>
      </c>
      <c r="C10" s="19">
        <f>SUMIF('当初　実績報告書'!$B$176:$D$189,"使用料",'当初　実績報告書'!$U$176:$W$189)</f>
        <v>0</v>
      </c>
      <c r="D10" s="29">
        <f>SUMIF('当初　実績報告書'!$B$176:$D$189,"手数料",'当初　実績報告書'!$U$176:$W$189)</f>
        <v>0</v>
      </c>
      <c r="E10" s="198">
        <f>SUMIF('当初　実績報告書'!$B$176:$D$189,"消耗品・備品費",'当初　実績報告書'!$X$176:$Z$189)</f>
        <v>0</v>
      </c>
      <c r="F10" s="19">
        <f>SUMIF('当初　実績報告書'!$B$176:$D$189,"使用料",'当初　実績報告書'!$X$176:$Z$189)</f>
        <v>0</v>
      </c>
      <c r="G10" s="19">
        <f>SUMIF('当初　実績報告書'!$B$176:$D$189,"手数料",'当初　実績報告書'!$X$176:$Z$189)</f>
        <v>0</v>
      </c>
      <c r="H10" s="199">
        <f>SUMIF('当初　実績報告書'!$B$176:$D$189,"消耗品・備品費",'当初　実績報告書'!$AA$176:$AD$189)</f>
        <v>0</v>
      </c>
      <c r="I10" s="19">
        <f>SUMIF('当初　実績報告書'!$B$176:$D$189,"使用料",'当初　実績報告書'!$AA$176:$AD$189)</f>
        <v>0</v>
      </c>
      <c r="J10" s="29">
        <f>SUMIF('当初　実績報告書'!$B$176:$D$189,"手数料",'当初　実績報告書'!$AA$176:$AD$189)</f>
        <v>0</v>
      </c>
      <c r="K10" s="198">
        <f ca="1">SUMIF('当初　実績報告書'!$B$176:$D$189,"消耗品・備品費",'当初　実績報告書'!$AE$176:$AF$189)</f>
        <v>0</v>
      </c>
      <c r="L10" s="19">
        <f ca="1">SUMIF('当初　実績報告書'!$B$176:$D$189,"使用料",'当初　実績報告書'!$AE$176:$AF$189)</f>
        <v>0</v>
      </c>
      <c r="M10" s="197">
        <f ca="1">SUMIF('当初　実績報告書'!$B$176:$D$189,"手数料",'当初　実績報告書'!$AE$176:$AF$189)</f>
        <v>0</v>
      </c>
      <c r="N10" s="200">
        <f t="shared" ca="1" si="0"/>
        <v>0</v>
      </c>
    </row>
    <row r="11" spans="1:17" ht="28.5" customHeight="1">
      <c r="A11" s="207">
        <v>7</v>
      </c>
      <c r="B11" s="199">
        <f>SUMIF('当初　実績報告書'!$B$209:$D$222,"消耗品・備品費",'当初　実績報告書'!$U$209:$W$222)</f>
        <v>0</v>
      </c>
      <c r="C11" s="19">
        <f>SUMIF('当初　実績報告書'!$B$209:$D$222,"使用料",'当初　実績報告書'!$U$209:$W$222)</f>
        <v>0</v>
      </c>
      <c r="D11" s="29">
        <f>SUMIF('当初　実績報告書'!$B$209:$D$222,"手数料",'当初　実績報告書'!$U$209:$W$222)</f>
        <v>0</v>
      </c>
      <c r="E11" s="198">
        <f>SUMIF('当初　実績報告書'!$B$209:$D$222,"消耗品・備品費",'当初　実績報告書'!$X$209:$Z$222)</f>
        <v>0</v>
      </c>
      <c r="F11" s="19">
        <f>SUMIF('当初　実績報告書'!$B$209:$D$222,"使用料",'当初　実績報告書'!$X$209:$Z$222)</f>
        <v>0</v>
      </c>
      <c r="G11" s="19">
        <f>SUMIF('当初　実績報告書'!$B$209:$D$222,"手数料",'当初　実績報告書'!$X$209:$Z$222)</f>
        <v>0</v>
      </c>
      <c r="H11" s="199">
        <f>SUMIF('当初　実績報告書'!$B$209:$D$222,"消耗品・備品費",'当初　実績報告書'!$AA$209:$AD$222)</f>
        <v>0</v>
      </c>
      <c r="I11" s="19">
        <f>SUMIF('当初　実績報告書'!$B$209:$D$222,"使用料",'当初　実績報告書'!$AA$209:$AD$222)</f>
        <v>0</v>
      </c>
      <c r="J11" s="29">
        <f>SUMIF('当初　実績報告書'!$B$209:$D$222,"手数料",'当初　実績報告書'!$AA$209:$AD$222)</f>
        <v>0</v>
      </c>
      <c r="K11" s="198">
        <f ca="1">SUMIF('当初　実績報告書'!$B$209:$D$222,"消耗品・備品費",'当初　実績報告書'!$AE$209:$AF$222)</f>
        <v>0</v>
      </c>
      <c r="L11" s="19">
        <f ca="1">SUMIF('当初　実績報告書'!$B$209:$D$222,"使用料",'当初　実績報告書'!$AE$209:$AF$222)</f>
        <v>0</v>
      </c>
      <c r="M11" s="197">
        <f ca="1">SUMIF('当初　実績報告書'!$B$209:$D$222,"手数料",'当初　実績報告書'!$AE$209:$AF$222)</f>
        <v>0</v>
      </c>
      <c r="N11" s="200">
        <f t="shared" ca="1" si="0"/>
        <v>0</v>
      </c>
    </row>
    <row r="12" spans="1:17" ht="28.5" customHeight="1">
      <c r="A12" s="207">
        <v>8</v>
      </c>
      <c r="B12" s="199">
        <f>SUMIF('当初　実績報告書'!$B$242:$D$255,"消耗品・備品費",'当初　実績報告書'!$U$242:$W$255)</f>
        <v>0</v>
      </c>
      <c r="C12" s="19">
        <f>SUMIF('当初　実績報告書'!$B$242:$D$255,"使用料",'当初　実績報告書'!$U$242:$W$255)</f>
        <v>0</v>
      </c>
      <c r="D12" s="29">
        <f>SUMIF('当初　実績報告書'!$B$242:$D$255,"手数料",'当初　実績報告書'!$U$242:$W$255)</f>
        <v>0</v>
      </c>
      <c r="E12" s="198">
        <f>SUMIF('当初　実績報告書'!$B$242:$D$255,"消耗品・備品費",'当初　実績報告書'!$X$242:$Z$255)</f>
        <v>0</v>
      </c>
      <c r="F12" s="19">
        <f>SUMIF('当初　実績報告書'!$B$242:$D$255,"使用料",'当初　実績報告書'!$X$242:$Z$255)</f>
        <v>0</v>
      </c>
      <c r="G12" s="19">
        <f>SUMIF('当初　実績報告書'!$B$242:$D$255,"手数料",'当初　実績報告書'!$X$242:$Z$255)</f>
        <v>0</v>
      </c>
      <c r="H12" s="199">
        <f>SUMIF('当初　実績報告書'!$B$242:$D$255,"消耗品・備品費",'当初　実績報告書'!$AA$242:$AD$255)</f>
        <v>0</v>
      </c>
      <c r="I12" s="19">
        <f>SUMIF('当初　実績報告書'!$B$242:$D$255,"使用料",'当初　実績報告書'!$AA$242:$AD$255)</f>
        <v>0</v>
      </c>
      <c r="J12" s="29">
        <f>SUMIF('当初　実績報告書'!$B$242:$D$255,"手数料",'当初　実績報告書'!$AA$242:$AD$255)</f>
        <v>0</v>
      </c>
      <c r="K12" s="198">
        <f ca="1">SUMIF('当初　実績報告書'!$B$242:$D$255,"消耗品・備品費",'当初　実績報告書'!$AE$242:$AF$255)</f>
        <v>0</v>
      </c>
      <c r="L12" s="19">
        <f ca="1">SUMIF('当初　実績報告書'!$B$242:$D$255,"使用料",'当初　実績報告書'!$AE$242:$AF$255)</f>
        <v>0</v>
      </c>
      <c r="M12" s="197">
        <f ca="1">SUMIF('当初　実績報告書'!$B$242:$D$255,"手数料",'当初　実績報告書'!$AE$242:$AF$255)</f>
        <v>0</v>
      </c>
      <c r="N12" s="200">
        <f t="shared" ca="1" si="0"/>
        <v>0</v>
      </c>
    </row>
    <row r="13" spans="1:17" ht="28.5" customHeight="1">
      <c r="A13" s="207">
        <v>9</v>
      </c>
      <c r="B13" s="199">
        <f>SUMIF('当初　実績報告書'!$B$275:$D$288,"消耗品・備品費",'当初　実績報告書'!$U$275:$W$288)</f>
        <v>0</v>
      </c>
      <c r="C13" s="19">
        <f>SUMIF('当初　実績報告書'!$B$275:$D$288,"使用料",'当初　実績報告書'!$U$275:$W$288)</f>
        <v>0</v>
      </c>
      <c r="D13" s="29">
        <f>SUMIF('当初　実績報告書'!$B$275:$D$288,"手数料",'当初　実績報告書'!$U$275:$W$288)</f>
        <v>0</v>
      </c>
      <c r="E13" s="198">
        <f>SUMIF('当初　実績報告書'!$B$275:$D$288,"消耗品・備品費",'当初　実績報告書'!$X$275:$Z$288)</f>
        <v>0</v>
      </c>
      <c r="F13" s="19">
        <f>SUMIF('当初　実績報告書'!$B$275:$D$288,"使用料",'当初　実績報告書'!$X$275:$Z$288)</f>
        <v>0</v>
      </c>
      <c r="G13" s="19">
        <f>SUMIF('当初　実績報告書'!$B$275:$D$288,"手数料",'当初　実績報告書'!$X$275:$Z$288)</f>
        <v>0</v>
      </c>
      <c r="H13" s="199">
        <f>SUMIF('当初　実績報告書'!$B$275:$D$288,"消耗品・備品費",'当初　実績報告書'!$AA$275:$AD$288)</f>
        <v>0</v>
      </c>
      <c r="I13" s="19">
        <f>SUMIF('当初　実績報告書'!$B$275:$D$288,"使用料",'当初　実績報告書'!$AA$275:$AD$288)</f>
        <v>0</v>
      </c>
      <c r="J13" s="29">
        <f>SUMIF('当初　実績報告書'!$B$275:$D$288,"手数料",'当初　実績報告書'!$AA$275:$AD$288)</f>
        <v>0</v>
      </c>
      <c r="K13" s="198">
        <f ca="1">SUMIF('当初　実績報告書'!$B$275:$D$288,"消耗品・備品費",'当初　実績報告書'!$AE$275:$AF$288)</f>
        <v>0</v>
      </c>
      <c r="L13" s="19">
        <f ca="1">SUMIF('当初　実績報告書'!$B$275:$D$288,"使用料",'当初　実績報告書'!$AE$275:$AF$288)</f>
        <v>0</v>
      </c>
      <c r="M13" s="197">
        <f ca="1">SUMIF('当初　実績報告書'!$B$275:$D$288,"手数料",'当初　実績報告書'!$AE$275:$AF$288)</f>
        <v>0</v>
      </c>
      <c r="N13" s="200">
        <f t="shared" ca="1" si="0"/>
        <v>0</v>
      </c>
    </row>
    <row r="14" spans="1:17" ht="28.5" customHeight="1">
      <c r="A14" s="207">
        <v>10</v>
      </c>
      <c r="B14" s="199">
        <f>SUMIF('当初　実績報告書'!$B$308:$D$321,"消耗品・備品費",'当初　実績報告書'!$U$308:$W$321)</f>
        <v>0</v>
      </c>
      <c r="C14" s="19">
        <f>SUMIF('当初　実績報告書'!$B$308:$D$321,"使用料",'当初　実績報告書'!$U$308:$W$321)</f>
        <v>0</v>
      </c>
      <c r="D14" s="29">
        <f>SUMIF('当初　実績報告書'!$B$308:$D$321,"手数料",'当初　実績報告書'!$U$308:$W$321)</f>
        <v>0</v>
      </c>
      <c r="E14" s="198">
        <f>SUMIF('当初　実績報告書'!$B$308:$D$321,"消耗品・備品費",'当初　実績報告書'!$X$308:$Z$321)</f>
        <v>0</v>
      </c>
      <c r="F14" s="19">
        <f>SUMIF('当初　実績報告書'!$B$308:$D$321,"使用料",'当初　実績報告書'!$X$308:$Z$321)</f>
        <v>0</v>
      </c>
      <c r="G14" s="19">
        <f>SUMIF('当初　実績報告書'!$B$308:$D$321,"手数料",'当初　実績報告書'!$X$308:$Z$321)</f>
        <v>0</v>
      </c>
      <c r="H14" s="199">
        <f>SUMIF('当初　実績報告書'!$B$308:$D$321,"消耗品・備品費",'当初　実績報告書'!$AA$308:$AD$321)</f>
        <v>0</v>
      </c>
      <c r="I14" s="19">
        <f>SUMIF('当初　実績報告書'!$B$308:$D$321,"使用料",'当初　実績報告書'!$AA$308:$AD$321)</f>
        <v>0</v>
      </c>
      <c r="J14" s="29">
        <f>SUMIF('当初　実績報告書'!$B$308:$D$321,"手数料",'当初　実績報告書'!$AA$308:$AD$321)</f>
        <v>0</v>
      </c>
      <c r="K14" s="198">
        <f ca="1">SUMIF('当初　実績報告書'!$B$308:$D$321,"消耗品・備品費",'当初　実績報告書'!$AE$308:$AF$321)</f>
        <v>0</v>
      </c>
      <c r="L14" s="19">
        <f ca="1">SUMIF('当初　実績報告書'!$B$308:$D$321,"使用料",'当初　実績報告書'!$AE$308:$AF$321)</f>
        <v>0</v>
      </c>
      <c r="M14" s="197">
        <f ca="1">SUMIF('当初　実績報告書'!$B$308:$D$321,"手数料",'当初　実績報告書'!$AE$308:$AF$321)</f>
        <v>0</v>
      </c>
      <c r="N14" s="200">
        <f t="shared" ca="1" si="0"/>
        <v>0</v>
      </c>
    </row>
    <row r="15" spans="1:17" ht="28.5" customHeight="1">
      <c r="A15" s="207">
        <v>11</v>
      </c>
      <c r="B15" s="199">
        <f>SUMIF('当初　実績報告書'!$AK$11:$AM$24,"消耗品・備品費",'当初　実績報告書'!$BD$11:$BF$24)</f>
        <v>0</v>
      </c>
      <c r="C15" s="19">
        <f>SUMIF('当初　実績報告書'!$AK$11:$AM$24,"使用料",'当初　実績報告書'!$BD$11:$BF$24)</f>
        <v>0</v>
      </c>
      <c r="D15" s="29">
        <f>SUMIF('当初　実績報告書'!$AK$11:$AM$24,"手数料",'当初　実績報告書'!$BD$11:$BF$24)</f>
        <v>0</v>
      </c>
      <c r="E15" s="198">
        <f>SUMIF('当初　実績報告書'!$AK$11:$AM$24,"消耗品・備品費",'当初　実績報告書'!$BG$11:$BI$24)</f>
        <v>0</v>
      </c>
      <c r="F15" s="19">
        <f>SUMIF('当初　実績報告書'!$AK$11:$AM$24,"使用料",'当初　実績報告書'!$BG$11:$BI$24)</f>
        <v>0</v>
      </c>
      <c r="G15" s="197">
        <f>SUMIF('当初　実績報告書'!$AK$11:$AM$24,"食糧費",'当初　実績報告書'!$BG$11:$BI$24)</f>
        <v>0</v>
      </c>
      <c r="H15" s="199">
        <f>SUMIF('当初　実績報告書'!$AK$11:$AM$24,"燃料費",'当初　実績報告書'!$BJ$11:$BM$24)</f>
        <v>0</v>
      </c>
      <c r="I15" s="19">
        <f>SUMIF('当初　実績報告書'!$AK$11:$AM$24,"消耗品・備品費",'当初　実績報告書'!$BJ$11:$BM$24)</f>
        <v>0</v>
      </c>
      <c r="J15" s="29">
        <f>SUMIF('当初　実績報告書'!$AK$11:$AM$24,"手数料",'当初　実績報告書'!$BJ$11:$BM$24)</f>
        <v>0</v>
      </c>
      <c r="K15" s="198">
        <f ca="1">SUMIF('当初　実績報告書'!$AK$11:$AM$24,"消耗品・備品費",'当初　実績報告書'!$BN$11:$BO$24)</f>
        <v>0</v>
      </c>
      <c r="L15" s="19">
        <f ca="1">SUMIF('当初　実績報告書'!$AK$11:$AM$24,"使用料",'当初　実績報告書'!$BN$11:$BO$24)</f>
        <v>0</v>
      </c>
      <c r="M15" s="197">
        <f ca="1">SUMIF('当初　実績報告書'!$AK$11:$AM$24,"手数料",'当初　実績報告書'!$BN$11:$BO$24)</f>
        <v>0</v>
      </c>
      <c r="N15" s="200">
        <f t="shared" ca="1" si="0"/>
        <v>0</v>
      </c>
    </row>
    <row r="16" spans="1:17" ht="28.5" customHeight="1">
      <c r="A16" s="207">
        <v>12</v>
      </c>
      <c r="B16" s="199">
        <f>SUMIF('当初　実績報告書'!$AK$44:$AM$57,"消耗品・備品費",'当初　実績報告書'!$BD$44:$BF$57)</f>
        <v>0</v>
      </c>
      <c r="C16" s="19">
        <f>SUMIF('当初　実績報告書'!$AK$44:$AM$57,"使用料",'当初　実績報告書'!$BD$44:$BF$57)</f>
        <v>0</v>
      </c>
      <c r="D16" s="29">
        <f>SUMIF('当初　実績報告書'!$AK$44:$AM$57,"手数料",'当初　実績報告書'!$BD$44:$BF$57)</f>
        <v>0</v>
      </c>
      <c r="E16" s="198">
        <f>SUMIF('当初　実績報告書'!$AK$44:$AM$57,"消耗品・備品費",'当初　実績報告書'!$BG$44:$BI$57)</f>
        <v>0</v>
      </c>
      <c r="F16" s="19">
        <f>SUMIF('当初　実績報告書'!$AK$44:$AM$57,"使用料",'当初　実績報告書'!$BG$44:$BI$57)</f>
        <v>0</v>
      </c>
      <c r="G16" s="197">
        <f>SUMIF('当初　実績報告書'!$AK$44:$AM$57,"食糧費",'当初　実績報告書'!$BG$44:$BI$57)</f>
        <v>0</v>
      </c>
      <c r="H16" s="199">
        <f>SUMIF('当初　実績報告書'!$AK$44:$AM$57,"燃料費",'当初　実績報告書'!$BJ$44:$BM$57)</f>
        <v>0</v>
      </c>
      <c r="I16" s="19">
        <f>SUMIF('当初　実績報告書'!$AK$44:$AM$57,"消耗品・備品費",'当初　実績報告書'!$BJ$44:$BM$57)</f>
        <v>0</v>
      </c>
      <c r="J16" s="29">
        <f>SUMIF('当初　実績報告書'!$AK$44:$AM$57,"手数料",'当初　実績報告書'!$BJ$44:$BM$57)</f>
        <v>0</v>
      </c>
      <c r="K16" s="198">
        <f ca="1">SUMIF('当初　実績報告書'!$AK$44:$AM$57,"消耗品・備品費",'当初　実績報告書'!$BN$44:$BO$57)</f>
        <v>0</v>
      </c>
      <c r="L16" s="19">
        <f ca="1">SUMIF('当初　実績報告書'!$AK$44:$AM$57,"使用料",'当初　実績報告書'!$BN$44:$BO$57)</f>
        <v>0</v>
      </c>
      <c r="M16" s="197">
        <f ca="1">SUMIF('当初　実績報告書'!$AK$44:$AM$57,"手数料",'当初　実績報告書'!$BN$44:$BO$57)</f>
        <v>0</v>
      </c>
      <c r="N16" s="200">
        <f t="shared" ca="1" si="0"/>
        <v>0</v>
      </c>
    </row>
    <row r="17" spans="1:14" ht="28.5" customHeight="1">
      <c r="A17" s="207">
        <v>13</v>
      </c>
      <c r="B17" s="199">
        <f>SUMIF('当初　実績報告書'!$AK$77:$AM$90,"消耗品・備品費",'当初　実績報告書'!$BD$77:$BF$90)</f>
        <v>0</v>
      </c>
      <c r="C17" s="19">
        <f>SUMIF('当初　実績報告書'!$AK$77:$AM$90,"使用料",'当初　実績報告書'!$BD$77:$BF$90)</f>
        <v>0</v>
      </c>
      <c r="D17" s="29">
        <f>SUMIF('当初　実績報告書'!$AK$77:$AM$90,"手数料",'当初　実績報告書'!$BD$77:$BF$90)</f>
        <v>0</v>
      </c>
      <c r="E17" s="198">
        <f>SUMIF('当初　実績報告書'!$AK$77:$AM$90,"消耗品・備品費",'当初　実績報告書'!$BG$77:$BI$90)</f>
        <v>0</v>
      </c>
      <c r="F17" s="19">
        <f>SUMIF('当初　実績報告書'!$AK$77:$AM$90,"使用料",'当初　実績報告書'!$BG$77:$BI$90)</f>
        <v>0</v>
      </c>
      <c r="G17" s="197">
        <f>SUMIF('当初　実績報告書'!$AK$77:$AM$90,"食糧費",'当初　実績報告書'!$BG$77:$BI$90)</f>
        <v>0</v>
      </c>
      <c r="H17" s="199">
        <f>SUMIF('当初　実績報告書'!$AK$77:$AM$90,"燃料費",'当初　実績報告書'!$BJ$77:$BM$90)</f>
        <v>0</v>
      </c>
      <c r="I17" s="19">
        <f>SUMIF('当初　実績報告書'!$AK$77:$AM$90,"消耗品・備品費",'当初　実績報告書'!$BJ$77:$BM$90)</f>
        <v>0</v>
      </c>
      <c r="J17" s="29">
        <f>SUMIF('当初　実績報告書'!$AK$77:$AM$90,"手数料",'当初　実績報告書'!$BJ$77:$BM$90)</f>
        <v>0</v>
      </c>
      <c r="K17" s="198">
        <f ca="1">SUMIF('当初　実績報告書'!$AK$77:$AM$90,"消耗品・備品費",'当初　実績報告書'!$BN$77:$BO$90)</f>
        <v>0</v>
      </c>
      <c r="L17" s="19">
        <f ca="1">SUMIF('当初　実績報告書'!$AK$77:$AM$90,"使用料",'当初　実績報告書'!$BN$77:$BO$90)</f>
        <v>0</v>
      </c>
      <c r="M17" s="197">
        <f ca="1">SUMIF('当初　実績報告書'!$AK$77:$AM$90,"手数料",'当初　実績報告書'!$BN$77:$BO$90)</f>
        <v>0</v>
      </c>
      <c r="N17" s="201">
        <f t="shared" ca="1" si="0"/>
        <v>0</v>
      </c>
    </row>
    <row r="18" spans="1:14" ht="28.5" customHeight="1">
      <c r="A18" s="207">
        <v>14</v>
      </c>
      <c r="B18" s="199">
        <f>SUMIF('当初　実績報告書'!$AK$110:$AM$123,"消耗品・備品費",'当初　実績報告書'!$BD$110:$BF$123)</f>
        <v>0</v>
      </c>
      <c r="C18" s="19">
        <f>SUMIF('当初　実績報告書'!$AK$110:$AM$123,"使用料",'当初　実績報告書'!$BD$110:$BF$123)</f>
        <v>0</v>
      </c>
      <c r="D18" s="29">
        <f>SUMIF('当初　実績報告書'!$AK$110:$AM$123,"手数料",'当初　実績報告書'!$BD$110:$BF$123)</f>
        <v>0</v>
      </c>
      <c r="E18" s="198">
        <f>SUMIF('当初　実績報告書'!$AK$110:$AM$123,"消耗品・備品費",'当初　実績報告書'!$BG$110:$BI$123)</f>
        <v>0</v>
      </c>
      <c r="F18" s="19">
        <f>SUMIF('当初　実績報告書'!$AK$110:$AM$123,"使用料",'当初　実績報告書'!$BG$110:$BI$123)</f>
        <v>0</v>
      </c>
      <c r="G18" s="197">
        <f>SUMIF('当初　実績報告書'!$AK$110:$AM$123,"食糧費",'当初　実績報告書'!$BG$110:$BI$123)</f>
        <v>0</v>
      </c>
      <c r="H18" s="199">
        <f>SUMIF('当初　実績報告書'!$AK$110:$AM$123,"燃料費",'当初　実績報告書'!$BJ$110:$BM$123)</f>
        <v>0</v>
      </c>
      <c r="I18" s="19">
        <f>SUMIF('当初　実績報告書'!$AK$110:$AM$123,"消耗品・備品費",'当初　実績報告書'!$BJ$110:$BM$123)</f>
        <v>0</v>
      </c>
      <c r="J18" s="29">
        <f>SUMIF('当初　実績報告書'!$AK$110:$AM$123,"手数料",'当初　実績報告書'!$BJ$110:$BM$123)</f>
        <v>0</v>
      </c>
      <c r="K18" s="198">
        <f ca="1">SUMIF('当初　実績報告書'!$AK$110:$AM$123,"消耗品・備品費",'当初　実績報告書'!$BN$110:$BO$123)</f>
        <v>0</v>
      </c>
      <c r="L18" s="19">
        <f ca="1">SUMIF('当初　実績報告書'!$AK$110:$AM$123,"使用料",'当初　実績報告書'!$BN$110:$BO$123)</f>
        <v>0</v>
      </c>
      <c r="M18" s="197">
        <f ca="1">SUMIF('当初　実績報告書'!$AK$110:$AM$123,"手数料",'当初　実績報告書'!$BN$110:$BO$123)</f>
        <v>0</v>
      </c>
      <c r="N18" s="201">
        <f t="shared" ca="1" si="0"/>
        <v>0</v>
      </c>
    </row>
    <row r="19" spans="1:14" ht="28.5" customHeight="1">
      <c r="A19" s="207">
        <v>15</v>
      </c>
      <c r="B19" s="199">
        <f>SUMIF('当初　実績報告書'!$AK$143:$AM$156,"消耗品・備品費",'当初　実績報告書'!$BD$143:$BF$156)</f>
        <v>0</v>
      </c>
      <c r="C19" s="19">
        <f>SUMIF('当初　実績報告書'!$AK$143:$AM$156,"使用料",'当初　実績報告書'!$BD$143:$BF$156)</f>
        <v>0</v>
      </c>
      <c r="D19" s="29">
        <f>SUMIF('当初　実績報告書'!$AK$143:$AM$156,"手数料",'当初　実績報告書'!$BD$143:$BF$156)</f>
        <v>0</v>
      </c>
      <c r="E19" s="198">
        <f>SUMIF('当初　実績報告書'!$AK$143:$AM$156,"消耗品・備品費",'当初　実績報告書'!$BG$143:$BI$156)</f>
        <v>0</v>
      </c>
      <c r="F19" s="19">
        <f>SUMIF('当初　実績報告書'!$AK$143:$AM$156,"使用料",'当初　実績報告書'!$BG$143:$BI$156)</f>
        <v>0</v>
      </c>
      <c r="G19" s="197">
        <f>SUMIF('当初　実績報告書'!$AK$143:$AM$156,"食糧費",'当初　実績報告書'!$BG$143:$BI$156)</f>
        <v>0</v>
      </c>
      <c r="H19" s="199">
        <f>SUMIF('当初　実績報告書'!$AK$143:$AM$156,"燃料費",'当初　実績報告書'!$BJ$143:$BM$156)</f>
        <v>0</v>
      </c>
      <c r="I19" s="19">
        <f>SUMIF('当初　実績報告書'!$AK$143:$AM$156,"消耗品・備品費",'当初　実績報告書'!$BJ$143:$BM$156)</f>
        <v>0</v>
      </c>
      <c r="J19" s="29">
        <f>SUMIF('当初　実績報告書'!$AK$143:$AM$156,"手数料",'当初　実績報告書'!$BJ$143:$BM$156)</f>
        <v>0</v>
      </c>
      <c r="K19" s="198">
        <f ca="1">SUMIF('当初　実績報告書'!$AK$143:$AM$156,"消耗品・備品費",'当初　実績報告書'!$BN$143:$BO$156)</f>
        <v>0</v>
      </c>
      <c r="L19" s="19">
        <f ca="1">SUMIF('当初　実績報告書'!$AK$143:$AM$156,"使用料",'当初　実績報告書'!$BN$143:$BO$156)</f>
        <v>0</v>
      </c>
      <c r="M19" s="197">
        <f ca="1">SUMIF('当初　実績報告書'!$AK$143:$AM$156,"手数料",'当初　実績報告書'!$BN$143:$BO$156)</f>
        <v>0</v>
      </c>
      <c r="N19" s="201">
        <f t="shared" ca="1" si="0"/>
        <v>0</v>
      </c>
    </row>
    <row r="20" spans="1:14" ht="28.5" customHeight="1">
      <c r="A20" s="207">
        <v>16</v>
      </c>
      <c r="B20" s="199">
        <f>SUMIF('当初　実績報告書'!$AK$176:$AM$189,"消耗品・備品費",'当初　実績報告書'!$BD$176:$BF$189)</f>
        <v>0</v>
      </c>
      <c r="C20" s="19">
        <f>SUMIF('当初　実績報告書'!$AK$176:$AM$189,"使用料",'当初　実績報告書'!$BD$176:$BF$189)</f>
        <v>0</v>
      </c>
      <c r="D20" s="29">
        <f>SUMIF('当初　実績報告書'!$AK$176:$AM$189,"手数料",'当初　実績報告書'!$BD$176:$BF$189)</f>
        <v>0</v>
      </c>
      <c r="E20" s="198">
        <f>SUMIF('当初　実績報告書'!$AK$176:$AM$189,"消耗品・備品費",'当初　実績報告書'!$BG$176:$BI$189)</f>
        <v>0</v>
      </c>
      <c r="F20" s="19">
        <f>SUMIF('当初　実績報告書'!$AK$176:$AM$189,"使用料",'当初　実績報告書'!$BG$176:$BI$189)</f>
        <v>0</v>
      </c>
      <c r="G20" s="197">
        <f>SUMIF('当初　実績報告書'!$AK$176:$AM$189,"食糧費",'当初　実績報告書'!$BG$176:$BI$189)</f>
        <v>0</v>
      </c>
      <c r="H20" s="199">
        <f>SUMIF('当初　実績報告書'!$AK$176:$AM$189,"燃料費",'当初　実績報告書'!$BJ$176:$BM$189)</f>
        <v>0</v>
      </c>
      <c r="I20" s="19">
        <f>SUMIF('当初　実績報告書'!$AK$176:$AM$189,"消耗品・備品費",'当初　実績報告書'!$BJ$176:$BM$189)</f>
        <v>0</v>
      </c>
      <c r="J20" s="29">
        <f>SUMIF('当初　実績報告書'!$AK$176:$AM$189,"手数料",'当初　実績報告書'!$BJ$176:$BM$189)</f>
        <v>0</v>
      </c>
      <c r="K20" s="198">
        <f ca="1">SUMIF('当初　実績報告書'!$AK$176:$AM$189,"消耗品・備品費",'当初　実績報告書'!$BN$176:$BO$189)</f>
        <v>0</v>
      </c>
      <c r="L20" s="19">
        <f ca="1">SUMIF('当初　実績報告書'!$AK$176:$AM$189,"使用料",'当初　実績報告書'!$BN$176:$BO$189)</f>
        <v>0</v>
      </c>
      <c r="M20" s="197">
        <f ca="1">SUMIF('当初　実績報告書'!$AK$176:$AM$189,"手数料",'当初　実績報告書'!$BN$176:$BO$189)</f>
        <v>0</v>
      </c>
      <c r="N20" s="201">
        <f t="shared" ca="1" si="0"/>
        <v>0</v>
      </c>
    </row>
    <row r="21" spans="1:14" ht="28.5" customHeight="1">
      <c r="A21" s="207">
        <v>17</v>
      </c>
      <c r="B21" s="199">
        <f>SUMIF('当初　実績報告書'!$AK$209:$AM$222,"消耗品・備品費",'当初　実績報告書'!$BD$209:$BF$222)</f>
        <v>0</v>
      </c>
      <c r="C21" s="19">
        <f>SUMIF('当初　実績報告書'!$AK$209:$AM$222,"使用料",'当初　実績報告書'!$BD$209:$BF$222)</f>
        <v>0</v>
      </c>
      <c r="D21" s="29">
        <f>SUMIF('当初　実績報告書'!$AK$209:$AM$222,"手数料",'当初　実績報告書'!$BD$209:$BF$222)</f>
        <v>0</v>
      </c>
      <c r="E21" s="198">
        <f>SUMIF('当初　実績報告書'!$AK$209:$AM$222,"消耗品・備品費",'当初　実績報告書'!$BG$209:$BI$222)</f>
        <v>0</v>
      </c>
      <c r="F21" s="19">
        <f>SUMIF('当初　実績報告書'!$AK$209:$AM$222,"使用料",'当初　実績報告書'!$BG$209:$BI$222)</f>
        <v>0</v>
      </c>
      <c r="G21" s="197">
        <f>SUMIF('当初　実績報告書'!$AK$209:$AM$222,"食糧費",'当初　実績報告書'!$BG$209:$BI$222)</f>
        <v>0</v>
      </c>
      <c r="H21" s="199">
        <f>SUMIF('当初　実績報告書'!$AK$209:$AM$222,"燃料費",'当初　実績報告書'!$BJ$209:$BM$222)</f>
        <v>0</v>
      </c>
      <c r="I21" s="19">
        <f>SUMIF('当初　実績報告書'!$AK$209:$AM$222,"消耗品・備品費",'当初　実績報告書'!$BJ$209:$BM$222)</f>
        <v>0</v>
      </c>
      <c r="J21" s="29">
        <f>SUMIF('当初　実績報告書'!$AK$209:$AM$222,"手数料",'当初　実績報告書'!$BJ$209:$BM$222)</f>
        <v>0</v>
      </c>
      <c r="K21" s="198">
        <f ca="1">SUMIF('当初　実績報告書'!$AK$209:$AM$222,"消耗品・備品費",'当初　実績報告書'!$BN$209:$BO$222)</f>
        <v>0</v>
      </c>
      <c r="L21" s="19">
        <f ca="1">SUMIF('当初　実績報告書'!$AK$209:$AM$222,"使用料",'当初　実績報告書'!$BN$209:$BO$222)</f>
        <v>0</v>
      </c>
      <c r="M21" s="197">
        <f ca="1">SUMIF('当初　実績報告書'!$AK$209:$AM$222,"手数料",'当初　実績報告書'!$BN$209:$BO$222)</f>
        <v>0</v>
      </c>
      <c r="N21" s="201">
        <f t="shared" ca="1" si="0"/>
        <v>0</v>
      </c>
    </row>
    <row r="22" spans="1:14" ht="28.5" customHeight="1">
      <c r="A22" s="207">
        <v>18</v>
      </c>
      <c r="B22" s="199">
        <f>SUMIF('当初　実績報告書'!$AK$242:$AM$255,"消耗品・備品費",'当初　実績報告書'!$BD$242:$BF$255)</f>
        <v>0</v>
      </c>
      <c r="C22" s="19">
        <f>SUMIF('当初　実績報告書'!$AK$242:$AM$255,"使用料",'当初　実績報告書'!$BD$242:$BF$255)</f>
        <v>0</v>
      </c>
      <c r="D22" s="29">
        <f>SUMIF('当初　実績報告書'!$AK$242:$AM$255,"手数料",'当初　実績報告書'!$BD$242:$BF$255)</f>
        <v>0</v>
      </c>
      <c r="E22" s="198">
        <f>SUMIF('当初　実績報告書'!$AK$242:$AM$255,"消耗品・備品費",'当初　実績報告書'!$BG$242:$BI$255)</f>
        <v>0</v>
      </c>
      <c r="F22" s="19">
        <f>SUMIF('当初　実績報告書'!$AK$242:$AM$255,"使用料",'当初　実績報告書'!$BG$242:$BI$255)</f>
        <v>0</v>
      </c>
      <c r="G22" s="197">
        <f>SUMIF('当初　実績報告書'!$AK$242:$AM$255,"食糧費",'当初　実績報告書'!$BG$242:$BI$255)</f>
        <v>0</v>
      </c>
      <c r="H22" s="199">
        <f>SUMIF('当初　実績報告書'!$AK$242:$AM$255,"燃料費",'当初　実績報告書'!$BJ$242:$BM$255)</f>
        <v>0</v>
      </c>
      <c r="I22" s="19">
        <f>SUMIF('当初　実績報告書'!$AK$242:$AM$255,"消耗品・備品費",'当初　実績報告書'!$BJ$242:$BM$255)</f>
        <v>0</v>
      </c>
      <c r="J22" s="29">
        <f>SUMIF('当初　実績報告書'!$AK$242:$AM$255,"手数料",'当初　実績報告書'!$BJ$242:$BM$255)</f>
        <v>0</v>
      </c>
      <c r="K22" s="198">
        <f ca="1">SUMIF('当初　実績報告書'!$AK$242:$AM$255,"消耗品・備品費",'当初　実績報告書'!$BN$242:$BO$255)</f>
        <v>0</v>
      </c>
      <c r="L22" s="19">
        <f ca="1">SUMIF('当初　実績報告書'!$AK$242:$AM$255,"使用料",'当初　実績報告書'!$BN$242:$BO$255)</f>
        <v>0</v>
      </c>
      <c r="M22" s="197">
        <f ca="1">SUMIF('当初　実績報告書'!$AK$242:$AM$255,"手数料",'当初　実績報告書'!$BN$242:$BO$255)</f>
        <v>0</v>
      </c>
      <c r="N22" s="201">
        <f t="shared" ca="1" si="0"/>
        <v>0</v>
      </c>
    </row>
    <row r="23" spans="1:14" ht="28.5" customHeight="1">
      <c r="A23" s="207">
        <v>19</v>
      </c>
      <c r="B23" s="199">
        <f>SUMIF('当初　実績報告書'!$AK$275:$AM$288,"消耗品・備品費",'当初　実績報告書'!$BD$275:$BF$288)</f>
        <v>0</v>
      </c>
      <c r="C23" s="19">
        <f>SUMIF('当初　実績報告書'!$AK$275:$AM$288,"使用料",'当初　実績報告書'!$BD$275:$BF$288)</f>
        <v>0</v>
      </c>
      <c r="D23" s="29">
        <f>SUMIF('当初　実績報告書'!$AK$275:$AM$288,"手数料",'当初　実績報告書'!$BD$275:$BF$288)</f>
        <v>0</v>
      </c>
      <c r="E23" s="198">
        <f>SUMIF('当初　実績報告書'!$AK$275:$AM$288,"消耗品・備品費",'当初　実績報告書'!$BG$275:$BI$288)</f>
        <v>0</v>
      </c>
      <c r="F23" s="19">
        <f>SUMIF('当初　実績報告書'!$AK$275:$AM$288,"使用料",'当初　実績報告書'!$BG$275:$BI$288)</f>
        <v>0</v>
      </c>
      <c r="G23" s="197">
        <f>SUMIF('当初　実績報告書'!$AK$275:$AM$288,"食糧費",'当初　実績報告書'!$BG$275:$BI$288)</f>
        <v>0</v>
      </c>
      <c r="H23" s="199">
        <f>SUMIF('当初　実績報告書'!$AK$275:$AM$288,"燃料費",'当初　実績報告書'!$BJ$275:$BM$288)</f>
        <v>0</v>
      </c>
      <c r="I23" s="19">
        <f>SUMIF('当初　実績報告書'!$AK$275:$AM$288,"消耗品・備品費",'当初　実績報告書'!$BJ$275:$BM$288)</f>
        <v>0</v>
      </c>
      <c r="J23" s="29">
        <f>SUMIF('当初　実績報告書'!$AK$275:$AM$288,"手数料",'当初　実績報告書'!$BJ$275:$BM$288)</f>
        <v>0</v>
      </c>
      <c r="K23" s="198">
        <f ca="1">SUMIF('当初　実績報告書'!$AK$275:$AM$288,"消耗品・備品費",'当初　実績報告書'!$BN$275:$BO$288)</f>
        <v>0</v>
      </c>
      <c r="L23" s="19">
        <f ca="1">SUMIF('当初　実績報告書'!$AK$275:$AM$288,"使用料",'当初　実績報告書'!$BN$275:$BO$288)</f>
        <v>0</v>
      </c>
      <c r="M23" s="197">
        <f ca="1">SUMIF('当初　実績報告書'!$AK$275:$AM$288,"手数料",'当初　実績報告書'!$BN$275:$BO$288)</f>
        <v>0</v>
      </c>
      <c r="N23" s="201">
        <f t="shared" ca="1" si="0"/>
        <v>0</v>
      </c>
    </row>
    <row r="24" spans="1:14" ht="28.5" customHeight="1" thickBot="1">
      <c r="A24" s="216">
        <v>20</v>
      </c>
      <c r="B24" s="199">
        <f>SUMIF('当初　実績報告書'!$AK$308:$AM$321,"消耗品・備品費",'当初　実績報告書'!$BD$308:$BF$321)</f>
        <v>0</v>
      </c>
      <c r="C24" s="19">
        <f>SUMIF('当初　実績報告書'!$AK$308:$AM$321,"使用料",'当初　実績報告書'!$BD$308:$BF$321)</f>
        <v>0</v>
      </c>
      <c r="D24" s="29">
        <f>SUMIF('当初　実績報告書'!$AK$308:$AM$321,"手数料",'当初　実績報告書'!$BD$308:$BF$321)</f>
        <v>0</v>
      </c>
      <c r="E24" s="198">
        <f>SUMIF('当初　実績報告書'!$AK$308:$AM$321,"消耗品・備品費",'当初　実績報告書'!$BG$308:$BI$321)</f>
        <v>0</v>
      </c>
      <c r="F24" s="19">
        <f>SUMIF('当初　実績報告書'!$AK$308:$AM$321,"使用料",'当初　実績報告書'!$BG$308:$BI$321)</f>
        <v>0</v>
      </c>
      <c r="G24" s="197">
        <f>SUMIF('当初　実績報告書'!$AK$308:$AM$321,"食糧費",'当初　実績報告書'!$BG$308:$BI$321)</f>
        <v>0</v>
      </c>
      <c r="H24" s="199">
        <f>SUMIF('当初　実績報告書'!$AK$308:$AM$321,"燃料費",'当初　実績報告書'!$BJ$308:$BM$321)</f>
        <v>0</v>
      </c>
      <c r="I24" s="19">
        <f>SUMIF('当初　実績報告書'!$AK$308:$AM$321,"消耗品・備品費",'当初　実績報告書'!$BJ$308:$BM$321)</f>
        <v>0</v>
      </c>
      <c r="J24" s="29">
        <f>SUMIF('当初　実績報告書'!$AK$308:$AM$321,"手数料",'当初　実績報告書'!$BJ$308:$BM$321)</f>
        <v>0</v>
      </c>
      <c r="K24" s="198">
        <f ca="1">SUMIF('当初　実績報告書'!$AK$308:$AM$321,"消耗品・備品費",'当初　実績報告書'!$BN$308:$BO$321)</f>
        <v>0</v>
      </c>
      <c r="L24" s="19">
        <f ca="1">SUMIF('当初　実績報告書'!$AK$308:$AM$321,"使用料",'当初　実績報告書'!$BN$308:$BO$321)</f>
        <v>0</v>
      </c>
      <c r="M24" s="197">
        <f ca="1">SUMIF('当初　実績報告書'!$AK$308:$AM$321,"手数料",'当初　実績報告書'!$BN$308:$BO$321)</f>
        <v>0</v>
      </c>
      <c r="N24" s="202">
        <f t="shared" ca="1" si="0"/>
        <v>0</v>
      </c>
    </row>
    <row r="25" spans="1:14" ht="28.5" customHeight="1" thickTop="1">
      <c r="A25" s="53" t="s">
        <v>177</v>
      </c>
      <c r="B25" s="212">
        <f>SUM(B5:B24)</f>
        <v>0</v>
      </c>
      <c r="C25" s="213">
        <f>SUM(C5:C24)</f>
        <v>0</v>
      </c>
      <c r="D25" s="28"/>
      <c r="E25" s="215">
        <f>SUM(E5:E24)</f>
        <v>0</v>
      </c>
      <c r="F25" s="213">
        <f>SUM(F5:F24)</f>
        <v>0</v>
      </c>
      <c r="G25" s="28"/>
      <c r="H25" s="215">
        <f>SUM(H5:H24)</f>
        <v>0</v>
      </c>
      <c r="I25" s="213">
        <f>SUM(I5:I24)</f>
        <v>0</v>
      </c>
      <c r="J25" s="214"/>
      <c r="K25" s="212">
        <f ca="1">SUM(K5:K24)</f>
        <v>0</v>
      </c>
      <c r="L25" s="213">
        <f ca="1">SUM(L5:L24)</f>
        <v>0</v>
      </c>
      <c r="M25" s="28">
        <f ca="1">SUM(M5:M24)</f>
        <v>0</v>
      </c>
      <c r="N25" s="203">
        <f ca="1">SUM(N5:N24)</f>
        <v>0</v>
      </c>
    </row>
    <row r="26" spans="1:14" ht="10.5" customHeight="1" thickBo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25.5" customHeight="1" thickBot="1">
      <c r="L27" s="217" t="s">
        <v>251</v>
      </c>
      <c r="M27" s="219"/>
      <c r="N27" s="220">
        <f ca="1">'集計表（対象外経費）'!N23</f>
        <v>0</v>
      </c>
    </row>
    <row r="28" spans="1:14" ht="26.1" customHeight="1"/>
    <row r="29" spans="1:14" ht="26.1" customHeight="1"/>
    <row r="30" spans="1:14" ht="26.1" customHeight="1"/>
    <row r="31" spans="1:14" ht="26.1" customHeight="1"/>
    <row r="32" spans="1:14" ht="26.1" customHeight="1"/>
    <row r="33" ht="26.1" customHeight="1"/>
    <row r="34" ht="26.1" customHeight="1"/>
  </sheetData>
  <mergeCells count="9">
    <mergeCell ref="E1:H1"/>
    <mergeCell ref="I1:L1"/>
    <mergeCell ref="B1:C1"/>
    <mergeCell ref="M2:N2"/>
    <mergeCell ref="N3:N4"/>
    <mergeCell ref="B3:D3"/>
    <mergeCell ref="E3:G3"/>
    <mergeCell ref="H3:J3"/>
    <mergeCell ref="K3:M3"/>
  </mergeCells>
  <phoneticPr fontId="2"/>
  <conditionalFormatting sqref="I1:L1 A5:N26">
    <cfRule type="cellIs" dxfId="43" priority="2" operator="equal">
      <formula>0</formula>
    </cfRule>
  </conditionalFormatting>
  <conditionalFormatting sqref="A2:L2 A1:XFD1 A3:B3 E3 H3 K3 A4:M4 O2:XFD4 N3 A5:XFD26 A28:XFD1048576 O27:XFD27 A27:L27">
    <cfRule type="cellIs" dxfId="42" priority="1" operator="equal">
      <formula>0</formula>
    </cfRule>
  </conditionalFormatting>
  <dataValidations count="1">
    <dataValidation type="textLength" operator="lessThan" allowBlank="1" showInputMessage="1" showErrorMessage="1" sqref="A1:N27" xr:uid="{D262C5DE-D31A-4AAD-93E3-7A08823FFFD3}">
      <formula1>0</formula1>
    </dataValidation>
  </dataValidations>
  <pageMargins left="0.51181102362204722" right="0.23622047244094488" top="0.3543307086614173" bottom="0.354330708661417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5B8B5-0547-4BAC-AC52-DA917F6830B2}">
  <sheetPr>
    <tabColor rgb="FF92D050"/>
  </sheetPr>
  <dimension ref="A1:M105"/>
  <sheetViews>
    <sheetView view="pageBreakPreview" topLeftCell="A46" zoomScaleNormal="100" zoomScaleSheetLayoutView="100" workbookViewId="0">
      <selection activeCell="D87" sqref="D87"/>
    </sheetView>
  </sheetViews>
  <sheetFormatPr defaultRowHeight="13.5"/>
  <cols>
    <col min="1" max="6" width="14.75" customWidth="1"/>
    <col min="7" max="8" width="11.75" customWidth="1"/>
  </cols>
  <sheetData>
    <row r="1" spans="1:6" ht="18.75" customHeight="1">
      <c r="A1" s="242" t="s">
        <v>286</v>
      </c>
      <c r="B1" s="30"/>
      <c r="C1" s="30"/>
      <c r="D1" s="30"/>
      <c r="E1" s="30"/>
      <c r="F1" s="30"/>
    </row>
    <row r="2" spans="1:6" ht="18.75" customHeight="1">
      <c r="A2" s="30"/>
      <c r="B2" s="30"/>
      <c r="C2" s="30"/>
      <c r="D2" s="30"/>
      <c r="E2" s="30"/>
      <c r="F2" s="243" t="s">
        <v>287</v>
      </c>
    </row>
    <row r="3" spans="1:6" ht="18.75" customHeight="1">
      <c r="A3" s="30"/>
      <c r="B3" s="30"/>
      <c r="C3" s="30"/>
      <c r="D3" s="30"/>
      <c r="E3" s="30"/>
      <c r="F3" s="243" t="s">
        <v>288</v>
      </c>
    </row>
    <row r="4" spans="1:6" ht="18.75" customHeight="1">
      <c r="A4" s="242"/>
      <c r="B4" s="30"/>
      <c r="C4" s="30"/>
      <c r="D4" s="30"/>
      <c r="E4" s="30"/>
      <c r="F4" s="30"/>
    </row>
    <row r="5" spans="1:6" ht="18.75" customHeight="1">
      <c r="A5" s="99" t="s">
        <v>81</v>
      </c>
      <c r="B5" s="30"/>
      <c r="C5" s="30"/>
      <c r="D5" s="30"/>
      <c r="E5" s="30"/>
      <c r="F5" s="30"/>
    </row>
    <row r="6" spans="1:6" ht="18.75" customHeight="1">
      <c r="A6" s="99" t="s">
        <v>82</v>
      </c>
      <c r="B6" s="30"/>
      <c r="C6" s="30"/>
      <c r="D6" s="30"/>
      <c r="E6" s="30"/>
      <c r="F6" s="30"/>
    </row>
    <row r="7" spans="1:6" ht="18.75" customHeight="1">
      <c r="A7" s="99"/>
      <c r="B7" s="30"/>
      <c r="C7" s="30"/>
      <c r="D7" s="30"/>
      <c r="E7" s="30"/>
      <c r="F7" s="30"/>
    </row>
    <row r="8" spans="1:6" ht="18.75" customHeight="1">
      <c r="A8" s="242"/>
      <c r="B8" s="30"/>
      <c r="C8" s="30"/>
      <c r="D8" s="99" t="s">
        <v>83</v>
      </c>
      <c r="E8" s="30"/>
      <c r="F8" s="30"/>
    </row>
    <row r="9" spans="1:6" ht="18.75" customHeight="1">
      <c r="A9" s="30"/>
      <c r="B9" s="99"/>
      <c r="C9" s="30"/>
      <c r="D9" s="100" t="s">
        <v>84</v>
      </c>
      <c r="E9" s="617">
        <f>総括表!E5</f>
        <v>0</v>
      </c>
      <c r="F9" s="617"/>
    </row>
    <row r="10" spans="1:6" ht="18.75" customHeight="1">
      <c r="A10" s="30"/>
      <c r="B10" s="99"/>
      <c r="C10" s="30"/>
      <c r="D10" s="100" t="s">
        <v>85</v>
      </c>
      <c r="E10" s="618" t="str">
        <f>総括表!F2</f>
        <v>福井県○○協会（連盟）</v>
      </c>
      <c r="F10" s="618"/>
    </row>
    <row r="11" spans="1:6" ht="18.75" customHeight="1">
      <c r="A11" s="30"/>
      <c r="B11" s="99"/>
      <c r="C11" s="30"/>
      <c r="D11" s="100" t="s">
        <v>86</v>
      </c>
      <c r="E11" s="618" t="str">
        <f>総括表!E6&amp;"　㊞　"</f>
        <v>　㊞　</v>
      </c>
      <c r="F11" s="618"/>
    </row>
    <row r="12" spans="1:6" ht="18.75" customHeight="1">
      <c r="A12" s="30"/>
      <c r="B12" s="103"/>
      <c r="C12" s="30"/>
      <c r="D12" s="30"/>
      <c r="E12" s="30"/>
      <c r="F12" s="30"/>
    </row>
    <row r="13" spans="1:6" ht="18.75" customHeight="1">
      <c r="A13" s="99"/>
      <c r="B13" s="30"/>
      <c r="C13" s="30"/>
      <c r="D13" s="30"/>
      <c r="E13" s="30"/>
      <c r="F13" s="30"/>
    </row>
    <row r="14" spans="1:6" ht="18.75" customHeight="1">
      <c r="A14" s="99"/>
      <c r="B14" s="30"/>
      <c r="C14" s="30"/>
      <c r="D14" s="30"/>
      <c r="E14" s="30"/>
      <c r="F14" s="30"/>
    </row>
    <row r="15" spans="1:6" ht="18.75" customHeight="1">
      <c r="A15" s="99"/>
      <c r="B15" s="30"/>
      <c r="C15" s="30"/>
      <c r="D15" s="30"/>
      <c r="E15" s="30"/>
      <c r="F15" s="30"/>
    </row>
    <row r="16" spans="1:6" ht="24" customHeight="1">
      <c r="A16" s="619" t="str">
        <f>当初申請書様式!A19&amp;"（変更追加）"</f>
        <v>令和  年度　競技力向上対策事業（国体強化対策事業）特別配分（変更追加）</v>
      </c>
      <c r="B16" s="619"/>
      <c r="C16" s="619"/>
      <c r="D16" s="619"/>
      <c r="E16" s="619"/>
      <c r="F16" s="619"/>
    </row>
    <row r="17" spans="1:12" ht="24" customHeight="1">
      <c r="A17" s="619" t="s">
        <v>289</v>
      </c>
      <c r="B17" s="619"/>
      <c r="C17" s="619"/>
      <c r="D17" s="619"/>
      <c r="E17" s="619"/>
      <c r="F17" s="619"/>
    </row>
    <row r="18" spans="1:12" ht="18.75" customHeight="1">
      <c r="A18" s="99"/>
      <c r="B18" s="30"/>
      <c r="C18" s="30"/>
      <c r="D18" s="30"/>
      <c r="E18" s="30"/>
      <c r="F18" s="30"/>
    </row>
    <row r="19" spans="1:12" ht="18.75" customHeight="1">
      <c r="A19" s="99"/>
      <c r="B19" s="30"/>
      <c r="C19" s="30"/>
      <c r="D19" s="30"/>
      <c r="E19" s="30"/>
      <c r="F19" s="30"/>
    </row>
    <row r="20" spans="1:12" ht="18.75" customHeight="1">
      <c r="A20" s="99"/>
      <c r="B20" s="30"/>
      <c r="C20" s="30"/>
      <c r="D20" s="30"/>
      <c r="E20" s="30"/>
      <c r="F20" s="30"/>
    </row>
    <row r="21" spans="1:12" ht="24" customHeight="1">
      <c r="A21" s="620" t="s">
        <v>303</v>
      </c>
      <c r="B21" s="620"/>
      <c r="C21" s="620"/>
      <c r="D21" s="620"/>
      <c r="E21" s="620"/>
      <c r="F21" s="620"/>
    </row>
    <row r="22" spans="1:12" ht="24" customHeight="1">
      <c r="A22" s="620"/>
      <c r="B22" s="620"/>
      <c r="C22" s="620"/>
      <c r="D22" s="620"/>
      <c r="E22" s="620"/>
      <c r="F22" s="620"/>
    </row>
    <row r="23" spans="1:12" ht="18.75" customHeight="1">
      <c r="A23" s="99"/>
      <c r="B23" s="30"/>
      <c r="C23" s="30"/>
      <c r="D23" s="30"/>
      <c r="E23" s="30"/>
      <c r="F23" s="30"/>
    </row>
    <row r="24" spans="1:12" ht="18.75" customHeight="1">
      <c r="A24" s="99"/>
      <c r="B24" s="30"/>
      <c r="C24" s="30"/>
      <c r="D24" s="30"/>
      <c r="E24" s="30"/>
      <c r="F24" s="30"/>
    </row>
    <row r="25" spans="1:12" ht="18.75" customHeight="1">
      <c r="A25" s="374" t="s">
        <v>290</v>
      </c>
      <c r="B25" s="374"/>
      <c r="C25" s="374"/>
      <c r="D25" s="374"/>
      <c r="E25" s="374"/>
      <c r="F25" s="374"/>
    </row>
    <row r="26" spans="1:12" ht="18.75" customHeight="1">
      <c r="A26" s="99"/>
      <c r="B26" s="30"/>
      <c r="C26" s="30"/>
      <c r="D26" s="30"/>
      <c r="E26" s="30"/>
      <c r="F26" s="30"/>
    </row>
    <row r="27" spans="1:12" ht="18.75" customHeight="1">
      <c r="A27" s="99"/>
      <c r="B27" s="30"/>
      <c r="C27" s="30"/>
      <c r="D27" s="30"/>
      <c r="E27" s="30"/>
      <c r="F27" s="30"/>
    </row>
    <row r="28" spans="1:12" ht="18.75" customHeight="1">
      <c r="A28" s="99"/>
      <c r="B28" s="30"/>
      <c r="C28" s="30"/>
      <c r="D28" s="30"/>
      <c r="E28" s="30"/>
      <c r="F28" s="30"/>
    </row>
    <row r="29" spans="1:12" ht="28.5" customHeight="1">
      <c r="A29" s="242" t="s">
        <v>291</v>
      </c>
      <c r="B29" s="30"/>
      <c r="C29" s="88" t="s">
        <v>292</v>
      </c>
      <c r="D29" s="85">
        <f>総括表!C11</f>
        <v>0</v>
      </c>
      <c r="E29" s="30" t="s">
        <v>293</v>
      </c>
      <c r="F29" s="30"/>
    </row>
    <row r="30" spans="1:12" ht="28.5" customHeight="1">
      <c r="A30" s="99"/>
      <c r="B30" s="30"/>
      <c r="C30" s="88"/>
      <c r="D30" s="30"/>
      <c r="E30" s="30"/>
      <c r="F30" s="30"/>
      <c r="L30" s="241"/>
    </row>
    <row r="31" spans="1:12" ht="28.5" customHeight="1">
      <c r="A31" s="99" t="s">
        <v>294</v>
      </c>
      <c r="B31" s="30"/>
      <c r="C31" s="88" t="s">
        <v>292</v>
      </c>
      <c r="D31" s="244">
        <f>D29+D33</f>
        <v>0</v>
      </c>
      <c r="E31" s="30" t="s">
        <v>293</v>
      </c>
      <c r="F31" s="30"/>
    </row>
    <row r="32" spans="1:12" ht="28.5" customHeight="1">
      <c r="A32" s="99"/>
      <c r="B32" s="30"/>
      <c r="C32" s="88"/>
      <c r="D32" s="30"/>
      <c r="E32" s="30"/>
      <c r="F32" s="30"/>
    </row>
    <row r="33" spans="1:6" ht="28.5" customHeight="1">
      <c r="A33" s="99" t="s">
        <v>295</v>
      </c>
      <c r="B33" s="30"/>
      <c r="C33" s="88" t="s">
        <v>292</v>
      </c>
      <c r="D33" s="85">
        <f>総括表!C12</f>
        <v>0</v>
      </c>
      <c r="E33" s="30" t="s">
        <v>293</v>
      </c>
      <c r="F33" s="30"/>
    </row>
    <row r="34" spans="1:6" ht="28.5" customHeight="1">
      <c r="A34" s="242"/>
      <c r="B34" s="30"/>
      <c r="C34" s="30"/>
      <c r="D34" s="30"/>
      <c r="E34" s="30"/>
      <c r="F34" s="30"/>
    </row>
    <row r="35" spans="1:6" ht="28.5" customHeight="1">
      <c r="A35" s="242" t="s">
        <v>296</v>
      </c>
      <c r="B35" s="290"/>
      <c r="C35" s="290"/>
      <c r="D35" s="290"/>
      <c r="E35" s="290"/>
      <c r="F35" s="30"/>
    </row>
    <row r="36" spans="1:6" ht="18.75" customHeight="1">
      <c r="A36" s="242"/>
      <c r="B36" s="30"/>
      <c r="C36" s="30"/>
      <c r="D36" s="30"/>
      <c r="E36" s="30"/>
      <c r="F36" s="30"/>
    </row>
    <row r="37" spans="1:6" ht="18.75" customHeight="1">
      <c r="A37" s="242"/>
      <c r="B37" s="30"/>
      <c r="C37" s="30"/>
      <c r="D37" s="30"/>
      <c r="E37" s="30"/>
      <c r="F37" s="30"/>
    </row>
    <row r="38" spans="1:6" ht="18.75" customHeight="1">
      <c r="A38" s="242"/>
      <c r="B38" s="30"/>
      <c r="C38" s="30"/>
      <c r="D38" s="30"/>
      <c r="E38" s="30"/>
      <c r="F38" s="30"/>
    </row>
    <row r="39" spans="1:6" ht="18.75" customHeight="1">
      <c r="A39" s="242"/>
      <c r="B39" s="30"/>
      <c r="C39" s="30"/>
      <c r="D39" s="30"/>
      <c r="E39" s="30"/>
      <c r="F39" s="30"/>
    </row>
    <row r="40" spans="1:6" ht="18.75" customHeight="1">
      <c r="A40" s="245" t="s">
        <v>297</v>
      </c>
      <c r="B40" s="142"/>
      <c r="C40" s="143"/>
      <c r="D40" s="143"/>
      <c r="E40" s="143"/>
      <c r="F40" s="143"/>
    </row>
    <row r="41" spans="1:6" ht="18.75" customHeight="1">
      <c r="A41" s="144"/>
      <c r="B41" s="144"/>
      <c r="C41" s="144"/>
      <c r="D41" s="144"/>
      <c r="E41" s="144"/>
      <c r="F41" s="144"/>
    </row>
    <row r="42" spans="1:6" ht="33.75" customHeight="1">
      <c r="A42" s="621" t="str">
        <f>総括表!B3</f>
        <v>競技力向上対策事業（国体強化対策事業）特別配分</v>
      </c>
      <c r="B42" s="621"/>
      <c r="C42" s="621"/>
      <c r="D42" s="621"/>
      <c r="E42" s="621"/>
      <c r="F42" s="621"/>
    </row>
    <row r="43" spans="1:6" ht="65.25" customHeight="1">
      <c r="A43" s="145"/>
      <c r="B43" s="145"/>
      <c r="C43" s="145"/>
      <c r="D43" s="145"/>
      <c r="E43" s="145"/>
      <c r="F43" s="145"/>
    </row>
    <row r="44" spans="1:6" ht="18.75" customHeight="1">
      <c r="A44" s="622" t="s">
        <v>55</v>
      </c>
      <c r="B44" s="622"/>
      <c r="C44" s="146"/>
      <c r="D44" s="146"/>
      <c r="E44" s="146"/>
      <c r="F44" s="246" t="s">
        <v>56</v>
      </c>
    </row>
    <row r="45" spans="1:6" ht="36.75" customHeight="1">
      <c r="A45" s="370" t="s">
        <v>57</v>
      </c>
      <c r="B45" s="623"/>
      <c r="C45" s="247" t="s">
        <v>58</v>
      </c>
      <c r="D45" s="248" t="s">
        <v>298</v>
      </c>
      <c r="E45" s="248" t="s">
        <v>299</v>
      </c>
      <c r="F45" s="249" t="s">
        <v>59</v>
      </c>
    </row>
    <row r="46" spans="1:6" ht="36.75" customHeight="1">
      <c r="A46" s="372" t="s">
        <v>60</v>
      </c>
      <c r="B46" s="616"/>
      <c r="C46" s="250">
        <f>総括表!C11</f>
        <v>0</v>
      </c>
      <c r="D46" s="251">
        <f>総括表!C12</f>
        <v>0</v>
      </c>
      <c r="E46" s="252">
        <f>SUM(C46:D46)</f>
        <v>0</v>
      </c>
      <c r="F46" s="253"/>
    </row>
    <row r="47" spans="1:6" ht="36.75" customHeight="1">
      <c r="A47" s="372" t="s">
        <v>61</v>
      </c>
      <c r="B47" s="616"/>
      <c r="C47" s="250">
        <f>当初年間計画書!BD39</f>
        <v>0</v>
      </c>
      <c r="D47" s="251">
        <v>0</v>
      </c>
      <c r="E47" s="252">
        <f>SUM(C47:D47)</f>
        <v>0</v>
      </c>
      <c r="F47" s="253"/>
    </row>
    <row r="48" spans="1:6" ht="36.75" customHeight="1" thickBot="1">
      <c r="A48" s="400" t="s">
        <v>62</v>
      </c>
      <c r="B48" s="624"/>
      <c r="C48" s="254"/>
      <c r="D48" s="255"/>
      <c r="E48" s="256">
        <f>SUM(C48:D48)</f>
        <v>0</v>
      </c>
      <c r="F48" s="257"/>
    </row>
    <row r="49" spans="1:6" ht="36.75" customHeight="1" thickTop="1">
      <c r="A49" s="625" t="s">
        <v>63</v>
      </c>
      <c r="B49" s="626"/>
      <c r="C49" s="258">
        <f>SUM(C46:C48)</f>
        <v>0</v>
      </c>
      <c r="D49" s="259">
        <f>SUM(D46:D48)</f>
        <v>0</v>
      </c>
      <c r="E49" s="260">
        <f>SUM(E46:E48)</f>
        <v>0</v>
      </c>
      <c r="F49" s="261"/>
    </row>
    <row r="50" spans="1:6" ht="18.75" customHeight="1">
      <c r="A50" s="147"/>
      <c r="B50" s="147"/>
      <c r="C50" s="148"/>
      <c r="D50" s="148"/>
      <c r="E50" s="148"/>
      <c r="F50" s="146"/>
    </row>
    <row r="51" spans="1:6" ht="18.75" customHeight="1">
      <c r="A51" s="147"/>
      <c r="B51" s="147"/>
      <c r="C51" s="148"/>
      <c r="D51" s="148"/>
      <c r="E51" s="148"/>
      <c r="F51" s="146"/>
    </row>
    <row r="52" spans="1:6" ht="18.75" customHeight="1">
      <c r="A52" s="146"/>
      <c r="B52" s="146"/>
      <c r="C52" s="146"/>
      <c r="D52" s="146"/>
      <c r="E52" s="146"/>
      <c r="F52" s="146"/>
    </row>
    <row r="53" spans="1:6" ht="18.75" customHeight="1">
      <c r="A53" s="146" t="s">
        <v>64</v>
      </c>
      <c r="B53" s="146"/>
      <c r="C53" s="146"/>
      <c r="D53" s="146"/>
      <c r="E53" s="146"/>
      <c r="F53" s="146"/>
    </row>
    <row r="54" spans="1:6" ht="27.75" customHeight="1">
      <c r="A54" s="370" t="s">
        <v>57</v>
      </c>
      <c r="B54" s="623"/>
      <c r="C54" s="247" t="s">
        <v>58</v>
      </c>
      <c r="D54" s="248" t="s">
        <v>298</v>
      </c>
      <c r="E54" s="248" t="s">
        <v>299</v>
      </c>
      <c r="F54" s="249" t="s">
        <v>59</v>
      </c>
    </row>
    <row r="55" spans="1:6" ht="27.75" customHeight="1">
      <c r="A55" s="627" t="s">
        <v>65</v>
      </c>
      <c r="B55" s="628"/>
      <c r="C55" s="635">
        <f>C49</f>
        <v>0</v>
      </c>
      <c r="D55" s="633">
        <f>D49</f>
        <v>0</v>
      </c>
      <c r="E55" s="635">
        <f>SUM(C55:D58)</f>
        <v>0</v>
      </c>
      <c r="F55" s="637"/>
    </row>
    <row r="56" spans="1:6" ht="27.75" customHeight="1">
      <c r="A56" s="629"/>
      <c r="B56" s="630"/>
      <c r="C56" s="635"/>
      <c r="D56" s="633"/>
      <c r="E56" s="635"/>
      <c r="F56" s="637"/>
    </row>
    <row r="57" spans="1:6" ht="27.75" customHeight="1">
      <c r="A57" s="629"/>
      <c r="B57" s="630"/>
      <c r="C57" s="635"/>
      <c r="D57" s="633"/>
      <c r="E57" s="635"/>
      <c r="F57" s="637"/>
    </row>
    <row r="58" spans="1:6" ht="27.75" customHeight="1" thickBot="1">
      <c r="A58" s="631"/>
      <c r="B58" s="632"/>
      <c r="C58" s="636"/>
      <c r="D58" s="634"/>
      <c r="E58" s="636"/>
      <c r="F58" s="638"/>
    </row>
    <row r="59" spans="1:6" ht="30.75" customHeight="1" thickTop="1">
      <c r="A59" s="625" t="s">
        <v>63</v>
      </c>
      <c r="B59" s="626"/>
      <c r="C59" s="258">
        <f>SUM(C55:C58)</f>
        <v>0</v>
      </c>
      <c r="D59" s="259">
        <f>SUM(D55)</f>
        <v>0</v>
      </c>
      <c r="E59" s="260">
        <f>SUM(E55)</f>
        <v>0</v>
      </c>
      <c r="F59" s="262"/>
    </row>
    <row r="60" spans="1:6" ht="18.75" customHeight="1">
      <c r="A60" s="146"/>
      <c r="B60" s="146"/>
      <c r="C60" s="149" t="str">
        <f>IF(C49=C59,"　","NG")</f>
        <v>　</v>
      </c>
      <c r="D60" s="149" t="str">
        <f>IF(D49=D59,"　","NG")</f>
        <v>　</v>
      </c>
      <c r="E60" s="149" t="str">
        <f>IF(E49=E59,"　","NG")</f>
        <v>　</v>
      </c>
      <c r="F60" s="146"/>
    </row>
    <row r="61" spans="1:6" ht="18.75" customHeight="1">
      <c r="A61" s="146"/>
      <c r="B61" s="146"/>
      <c r="C61" s="149"/>
      <c r="D61" s="149"/>
      <c r="E61" s="149"/>
      <c r="F61" s="146"/>
    </row>
    <row r="62" spans="1:6" ht="18.75" customHeight="1">
      <c r="A62" s="146"/>
      <c r="B62" s="146"/>
      <c r="C62" s="149"/>
      <c r="D62" s="149"/>
      <c r="E62" s="149"/>
      <c r="F62" s="146"/>
    </row>
    <row r="63" spans="1:6" ht="18.75" customHeight="1">
      <c r="A63" s="146"/>
      <c r="B63" s="146"/>
      <c r="C63" s="149"/>
      <c r="D63" s="149"/>
      <c r="E63" s="149"/>
      <c r="F63" s="146"/>
    </row>
    <row r="64" spans="1:6" ht="18.75" customHeight="1">
      <c r="A64" s="385" t="s">
        <v>66</v>
      </c>
      <c r="B64" s="385"/>
      <c r="C64" s="385"/>
      <c r="D64" s="385"/>
      <c r="E64" s="385"/>
      <c r="F64" s="385"/>
    </row>
    <row r="65" spans="1:6" ht="18.75" customHeight="1">
      <c r="A65" s="146"/>
      <c r="B65" s="146"/>
      <c r="C65" s="146"/>
      <c r="D65" s="146"/>
      <c r="E65" s="146"/>
      <c r="F65" s="146"/>
    </row>
    <row r="66" spans="1:6" ht="18.75" customHeight="1">
      <c r="A66" s="146"/>
      <c r="B66" s="146"/>
      <c r="C66" s="263" t="str">
        <f>F3</f>
        <v>令和〇年〇月○日</v>
      </c>
      <c r="D66" s="264"/>
      <c r="E66" s="264"/>
      <c r="F66" s="146"/>
    </row>
    <row r="67" spans="1:6" ht="18.75" customHeight="1">
      <c r="A67" s="146"/>
      <c r="B67" s="146"/>
      <c r="C67" s="150" t="s">
        <v>67</v>
      </c>
      <c r="D67" s="151" t="str">
        <f>総括表!F2</f>
        <v>福井県○○協会（連盟）</v>
      </c>
      <c r="E67" s="150"/>
      <c r="F67" s="151"/>
    </row>
    <row r="68" spans="1:6" ht="18.75" customHeight="1">
      <c r="A68" s="146"/>
      <c r="B68" s="146"/>
      <c r="C68" s="150" t="s">
        <v>68</v>
      </c>
      <c r="D68" s="269" t="str">
        <f>" "&amp;総括表!E6&amp;"　㊞　"</f>
        <v xml:space="preserve"> 　㊞　</v>
      </c>
      <c r="E68" s="150"/>
      <c r="F68" s="151"/>
    </row>
    <row r="69" spans="1:6" ht="18.75" customHeight="1">
      <c r="A69" s="242" t="s">
        <v>300</v>
      </c>
      <c r="B69" s="30"/>
      <c r="C69" s="30"/>
      <c r="D69" s="30"/>
      <c r="E69" s="30"/>
      <c r="F69" s="30"/>
    </row>
    <row r="70" spans="1:6" ht="18.75" customHeight="1">
      <c r="A70" s="30"/>
      <c r="B70" s="30"/>
      <c r="C70" s="30"/>
      <c r="D70" s="30"/>
      <c r="E70" s="30"/>
      <c r="F70" s="243" t="s">
        <v>287</v>
      </c>
    </row>
    <row r="71" spans="1:6" ht="18.75" customHeight="1">
      <c r="A71" s="30"/>
      <c r="B71" s="30"/>
      <c r="C71" s="30"/>
      <c r="D71" s="30"/>
      <c r="E71" s="30"/>
      <c r="F71" s="190" t="str">
        <f>F3</f>
        <v>令和〇年〇月○日</v>
      </c>
    </row>
    <row r="72" spans="1:6" ht="18.75" customHeight="1">
      <c r="A72" s="242"/>
      <c r="B72" s="30"/>
      <c r="C72" s="30"/>
      <c r="D72" s="30"/>
      <c r="E72" s="30"/>
      <c r="F72" s="30"/>
    </row>
    <row r="73" spans="1:6" ht="18.75" customHeight="1">
      <c r="A73" s="99" t="s">
        <v>81</v>
      </c>
      <c r="B73" s="30"/>
      <c r="C73" s="30"/>
      <c r="D73" s="30"/>
      <c r="E73" s="30"/>
      <c r="F73" s="30"/>
    </row>
    <row r="74" spans="1:6" ht="18.75" customHeight="1">
      <c r="A74" s="99" t="s">
        <v>82</v>
      </c>
      <c r="B74" s="30"/>
      <c r="C74" s="30"/>
      <c r="D74" s="30"/>
      <c r="E74" s="30"/>
      <c r="F74" s="30"/>
    </row>
    <row r="75" spans="1:6" ht="18.75" customHeight="1">
      <c r="A75" s="99"/>
      <c r="B75" s="30"/>
      <c r="C75" s="30"/>
      <c r="D75" s="30"/>
      <c r="E75" s="30"/>
      <c r="F75" s="30"/>
    </row>
    <row r="76" spans="1:6" ht="18.75" customHeight="1">
      <c r="A76" s="242"/>
      <c r="B76" s="30"/>
      <c r="C76" s="30"/>
      <c r="D76" s="99" t="s">
        <v>83</v>
      </c>
      <c r="E76" s="30"/>
      <c r="F76" s="30"/>
    </row>
    <row r="77" spans="1:6" ht="18.75" customHeight="1">
      <c r="A77" s="30"/>
      <c r="B77" s="99"/>
      <c r="C77" s="30"/>
      <c r="D77" s="100" t="s">
        <v>84</v>
      </c>
      <c r="E77" s="617">
        <f>総括表!E5</f>
        <v>0</v>
      </c>
      <c r="F77" s="617"/>
    </row>
    <row r="78" spans="1:6" ht="18.75" customHeight="1">
      <c r="A78" s="30"/>
      <c r="B78" s="99"/>
      <c r="C78" s="30"/>
      <c r="D78" s="100" t="s">
        <v>85</v>
      </c>
      <c r="E78" s="617">
        <f>総括表!E6</f>
        <v>0</v>
      </c>
      <c r="F78" s="617"/>
    </row>
    <row r="79" spans="1:6" ht="18.75" customHeight="1">
      <c r="A79" s="30"/>
      <c r="B79" s="99"/>
      <c r="C79" s="30"/>
      <c r="D79" s="100" t="s">
        <v>86</v>
      </c>
      <c r="E79" s="618" t="str">
        <f>総括表!E6&amp;"　㊞　"</f>
        <v>　㊞　</v>
      </c>
      <c r="F79" s="618"/>
    </row>
    <row r="80" spans="1:6" ht="18.75" customHeight="1">
      <c r="A80" s="30"/>
      <c r="B80" s="103"/>
      <c r="C80" s="30"/>
      <c r="D80" s="30"/>
      <c r="E80" s="30"/>
      <c r="F80" s="30"/>
    </row>
    <row r="81" spans="1:13" ht="18.75" customHeight="1">
      <c r="A81" s="99"/>
      <c r="B81" s="30"/>
      <c r="C81" s="30"/>
      <c r="D81" s="30"/>
      <c r="E81" s="30"/>
      <c r="F81" s="30"/>
    </row>
    <row r="82" spans="1:13" ht="18.75" customHeight="1">
      <c r="A82" s="99"/>
      <c r="B82" s="30"/>
      <c r="C82" s="30"/>
      <c r="D82" s="30"/>
      <c r="E82" s="30"/>
      <c r="F82" s="30"/>
    </row>
    <row r="83" spans="1:13" ht="18.75" customHeight="1">
      <c r="A83" s="99"/>
      <c r="B83" s="30"/>
      <c r="C83" s="30"/>
      <c r="D83" s="30"/>
      <c r="E83" s="30"/>
      <c r="F83" s="30"/>
    </row>
    <row r="84" spans="1:13" ht="24" customHeight="1">
      <c r="A84" s="619" t="str">
        <f>A16</f>
        <v>令和  年度　競技力向上対策事業（国体強化対策事業）特別配分（変更追加）</v>
      </c>
      <c r="B84" s="619"/>
      <c r="C84" s="619"/>
      <c r="D84" s="619"/>
      <c r="E84" s="619"/>
      <c r="F84" s="619"/>
    </row>
    <row r="85" spans="1:13" ht="24" customHeight="1">
      <c r="A85" s="619" t="s">
        <v>301</v>
      </c>
      <c r="B85" s="619"/>
      <c r="C85" s="619"/>
      <c r="D85" s="619"/>
      <c r="E85" s="619"/>
      <c r="F85" s="619"/>
    </row>
    <row r="86" spans="1:13">
      <c r="A86" s="30"/>
      <c r="B86" s="30"/>
      <c r="C86" s="30"/>
      <c r="D86" s="30"/>
      <c r="E86" s="30"/>
      <c r="F86" s="30"/>
    </row>
    <row r="87" spans="1:13">
      <c r="A87" s="30"/>
      <c r="B87" s="30"/>
      <c r="C87" s="30"/>
      <c r="D87" s="30"/>
      <c r="E87" s="30"/>
      <c r="F87" s="30"/>
    </row>
    <row r="88" spans="1:13">
      <c r="A88" s="30"/>
      <c r="B88" s="30"/>
      <c r="C88" s="30"/>
      <c r="D88" s="30"/>
      <c r="E88" s="30"/>
      <c r="F88" s="30"/>
    </row>
    <row r="89" spans="1:13">
      <c r="A89" s="30"/>
      <c r="B89" s="30"/>
      <c r="C89" s="30"/>
      <c r="D89" s="30"/>
      <c r="E89" s="30"/>
      <c r="F89" s="30"/>
    </row>
    <row r="90" spans="1:13">
      <c r="A90" s="30"/>
      <c r="B90" s="30"/>
      <c r="C90" s="30"/>
      <c r="D90" s="30"/>
      <c r="E90" s="30"/>
      <c r="F90" s="30"/>
    </row>
    <row r="91" spans="1:13">
      <c r="A91" s="30"/>
      <c r="B91" s="30"/>
      <c r="C91" s="30"/>
      <c r="D91" s="30"/>
      <c r="E91" s="30"/>
      <c r="F91" s="30"/>
    </row>
    <row r="92" spans="1:13">
      <c r="A92" s="30"/>
      <c r="B92" s="30"/>
      <c r="C92" s="30"/>
      <c r="D92" s="30"/>
      <c r="E92" s="30"/>
      <c r="F92" s="30"/>
    </row>
    <row r="93" spans="1:13">
      <c r="A93" s="30"/>
      <c r="B93" s="30"/>
      <c r="C93" s="30"/>
      <c r="D93" s="30"/>
      <c r="E93" s="30"/>
      <c r="F93" s="30"/>
    </row>
    <row r="94" spans="1:13" ht="18" customHeight="1">
      <c r="A94" s="355" t="s">
        <v>304</v>
      </c>
      <c r="B94" s="355"/>
      <c r="C94" s="355"/>
      <c r="D94" s="355"/>
      <c r="E94" s="355"/>
      <c r="F94" s="355"/>
      <c r="G94" s="105"/>
      <c r="H94" s="355"/>
      <c r="I94" s="355"/>
      <c r="J94" s="355"/>
      <c r="K94" s="355"/>
      <c r="L94" s="355"/>
      <c r="M94" s="355"/>
    </row>
    <row r="95" spans="1:13">
      <c r="A95" s="355"/>
      <c r="B95" s="355"/>
      <c r="C95" s="355"/>
      <c r="D95" s="355"/>
      <c r="E95" s="355"/>
      <c r="F95" s="355"/>
      <c r="G95" s="105"/>
      <c r="H95" s="355"/>
      <c r="I95" s="355"/>
      <c r="J95" s="355"/>
      <c r="K95" s="355"/>
      <c r="L95" s="355"/>
      <c r="M95" s="355"/>
    </row>
    <row r="96" spans="1:13">
      <c r="A96" s="30"/>
      <c r="B96" s="30"/>
      <c r="C96" s="30"/>
      <c r="D96" s="30"/>
      <c r="E96" s="30"/>
      <c r="F96" s="30"/>
    </row>
    <row r="97" spans="1:6">
      <c r="A97" s="30"/>
      <c r="B97" s="30"/>
      <c r="C97" s="30"/>
      <c r="D97" s="30"/>
      <c r="E97" s="30"/>
      <c r="F97" s="30"/>
    </row>
    <row r="98" spans="1:6">
      <c r="A98" s="30"/>
      <c r="B98" s="30"/>
      <c r="C98" s="30"/>
      <c r="D98" s="30"/>
      <c r="E98" s="30"/>
      <c r="F98" s="30"/>
    </row>
    <row r="99" spans="1:6">
      <c r="A99" s="30"/>
      <c r="B99" s="30"/>
      <c r="C99" s="30"/>
      <c r="D99" s="30"/>
      <c r="E99" s="30"/>
      <c r="F99" s="30"/>
    </row>
    <row r="100" spans="1:6">
      <c r="A100" s="30"/>
      <c r="B100" s="30"/>
      <c r="C100" s="30"/>
      <c r="D100" s="30"/>
      <c r="E100" s="30"/>
      <c r="F100" s="30"/>
    </row>
    <row r="101" spans="1:6">
      <c r="A101" s="30"/>
      <c r="B101" s="30"/>
      <c r="C101" s="30"/>
      <c r="D101" s="30"/>
      <c r="E101" s="30"/>
      <c r="F101" s="30"/>
    </row>
    <row r="102" spans="1:6">
      <c r="A102" s="30"/>
      <c r="B102" s="30"/>
      <c r="C102" s="30"/>
      <c r="D102" s="30"/>
      <c r="E102" s="30"/>
      <c r="F102" s="30"/>
    </row>
    <row r="103" spans="1:6" ht="14.25">
      <c r="A103" s="30"/>
      <c r="B103" s="265">
        <v>1</v>
      </c>
      <c r="C103" s="266" t="s">
        <v>302</v>
      </c>
      <c r="D103" s="267">
        <f>D33</f>
        <v>0</v>
      </c>
      <c r="E103" s="268" t="s">
        <v>44</v>
      </c>
      <c r="F103" s="30"/>
    </row>
    <row r="104" spans="1:6">
      <c r="A104" s="30"/>
      <c r="B104" s="30"/>
      <c r="C104" s="30"/>
      <c r="D104" s="30"/>
      <c r="E104" s="30"/>
      <c r="F104" s="30"/>
    </row>
    <row r="105" spans="1:6">
      <c r="A105" s="30"/>
      <c r="B105" s="30"/>
      <c r="C105" s="30"/>
      <c r="D105" s="30"/>
      <c r="E105" s="30"/>
      <c r="F105" s="30"/>
    </row>
  </sheetData>
  <mergeCells count="30">
    <mergeCell ref="H94:M95"/>
    <mergeCell ref="D55:D58"/>
    <mergeCell ref="E55:E58"/>
    <mergeCell ref="F55:F58"/>
    <mergeCell ref="A59:B59"/>
    <mergeCell ref="A64:F64"/>
    <mergeCell ref="E77:F77"/>
    <mergeCell ref="C55:C58"/>
    <mergeCell ref="E78:F78"/>
    <mergeCell ref="E79:F79"/>
    <mergeCell ref="A84:F84"/>
    <mergeCell ref="A85:F85"/>
    <mergeCell ref="A94:F95"/>
    <mergeCell ref="A47:B47"/>
    <mergeCell ref="A48:B48"/>
    <mergeCell ref="A49:B49"/>
    <mergeCell ref="A54:B54"/>
    <mergeCell ref="A55:B58"/>
    <mergeCell ref="A46:B46"/>
    <mergeCell ref="E9:F9"/>
    <mergeCell ref="E10:F10"/>
    <mergeCell ref="E11:F11"/>
    <mergeCell ref="A16:F16"/>
    <mergeCell ref="A17:F17"/>
    <mergeCell ref="A21:F22"/>
    <mergeCell ref="A25:F25"/>
    <mergeCell ref="B35:E35"/>
    <mergeCell ref="A42:F42"/>
    <mergeCell ref="A44:B44"/>
    <mergeCell ref="A45:B45"/>
  </mergeCells>
  <phoneticPr fontId="2"/>
  <conditionalFormatting sqref="B35:E35">
    <cfRule type="containsBlanks" dxfId="41" priority="1">
      <formula>LEN(TRIM(B35))=0</formula>
    </cfRule>
  </conditionalFormatting>
  <dataValidations count="1">
    <dataValidation type="textLength" operator="lessThan" allowBlank="1" showInputMessage="1" showErrorMessage="1" sqref="A71:F105 A69:E70 A1:E3 A23:F34 A4:F20 A36:F41 A43:F68 A42:F42" xr:uid="{582EEAC6-0517-475D-8B70-1CE17786B48B}">
      <formula1>0</formula1>
    </dataValidation>
  </dataValidations>
  <pageMargins left="0.7" right="0.7" top="0.75" bottom="0.75" header="0.3" footer="0.3"/>
  <pageSetup paperSize="9" scale="96" orientation="portrait" r:id="rId1"/>
  <rowBreaks count="2" manualBreakCount="2">
    <brk id="39" max="5" man="1"/>
    <brk id="68" max="5" man="1"/>
  </rowBreaks>
  <ignoredErrors>
    <ignoredError sqref="A4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22</vt:i4>
      </vt:variant>
    </vt:vector>
  </HeadingPairs>
  <TitlesOfParts>
    <vt:vector size="43" baseType="lpstr">
      <vt:lpstr>利用について</vt:lpstr>
      <vt:lpstr>総括表</vt:lpstr>
      <vt:lpstr>現金出納簿</vt:lpstr>
      <vt:lpstr>当初申請書様式</vt:lpstr>
      <vt:lpstr>当初年間計画書</vt:lpstr>
      <vt:lpstr>当初　実績報告書</vt:lpstr>
      <vt:lpstr>当初実績報告様式</vt:lpstr>
      <vt:lpstr>集計表（当初配分）</vt:lpstr>
      <vt:lpstr>変更追加</vt:lpstr>
      <vt:lpstr>一次追加申請様式</vt:lpstr>
      <vt:lpstr>1次追加　実績報告書</vt:lpstr>
      <vt:lpstr>1次　追加実績報告様式</vt:lpstr>
      <vt:lpstr>二次追加申請様式</vt:lpstr>
      <vt:lpstr>2次追加　実績報告書</vt:lpstr>
      <vt:lpstr>2次　追加実績報告様式</vt:lpstr>
      <vt:lpstr>三次追加申請様式</vt:lpstr>
      <vt:lpstr>3次追加　実績報告書</vt:lpstr>
      <vt:lpstr>3次　追加実績報告様式</vt:lpstr>
      <vt:lpstr>集計表（対象外経費）</vt:lpstr>
      <vt:lpstr>記載例（出納簿）</vt:lpstr>
      <vt:lpstr>記載例(計画・実績)</vt:lpstr>
      <vt:lpstr>'1次　追加実績報告様式'!Print_Area</vt:lpstr>
      <vt:lpstr>'1次追加　実績報告書'!Print_Area</vt:lpstr>
      <vt:lpstr>'2次　追加実績報告様式'!Print_Area</vt:lpstr>
      <vt:lpstr>'2次追加　実績報告書'!Print_Area</vt:lpstr>
      <vt:lpstr>'3次　追加実績報告様式'!Print_Area</vt:lpstr>
      <vt:lpstr>'3次追加　実績報告書'!Print_Area</vt:lpstr>
      <vt:lpstr>一次追加申請様式!Print_Area</vt:lpstr>
      <vt:lpstr>'記載例(計画・実績)'!Print_Area</vt:lpstr>
      <vt:lpstr>'記載例（出納簿）'!Print_Area</vt:lpstr>
      <vt:lpstr>現金出納簿!Print_Area</vt:lpstr>
      <vt:lpstr>三次追加申請様式!Print_Area</vt:lpstr>
      <vt:lpstr>'集計表（対象外経費）'!Print_Area</vt:lpstr>
      <vt:lpstr>'集計表（当初配分）'!Print_Area</vt:lpstr>
      <vt:lpstr>総括表!Print_Area</vt:lpstr>
      <vt:lpstr>'当初　実績報告書'!Print_Area</vt:lpstr>
      <vt:lpstr>当初実績報告様式!Print_Area</vt:lpstr>
      <vt:lpstr>当初申請書様式!Print_Area</vt:lpstr>
      <vt:lpstr>当初年間計画書!Print_Area</vt:lpstr>
      <vt:lpstr>二次追加申請様式!Print_Area</vt:lpstr>
      <vt:lpstr>変更追加!Print_Area</vt:lpstr>
      <vt:lpstr>利用について!Print_Area</vt:lpstr>
      <vt:lpstr>'集計表（対象外経費）'!Print_Titles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2022PC04</dc:creator>
  <cp:keywords/>
  <dc:description/>
  <cp:lastModifiedBy>2022PC04</cp:lastModifiedBy>
  <cp:revision/>
  <cp:lastPrinted>2023-03-17T07:16:52Z</cp:lastPrinted>
  <dcterms:created xsi:type="dcterms:W3CDTF">2022-02-21T00:56:20Z</dcterms:created>
  <dcterms:modified xsi:type="dcterms:W3CDTF">2023-03-30T23:39:35Z</dcterms:modified>
  <cp:category/>
  <cp:contentStatus/>
</cp:coreProperties>
</file>